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Wdmycloudmirror\PROJEKTY\_ROZSOCHA  CHODNÍK\ROZPOČET\ZASLÁNO PO OPRAVĚ 2.11\"/>
    </mc:Choice>
  </mc:AlternateContent>
  <bookViews>
    <workbookView xWindow="0" yWindow="0" windowWidth="0" windowHeight="0"/>
  </bookViews>
  <sheets>
    <sheet name="Rekapitulace stavby" sheetId="1" r:id="rId1"/>
    <sheet name="101-380-21-A - SO 101 CHO..." sheetId="2" r:id="rId2"/>
    <sheet name="102-380-21-A - SO 102 ZPE..." sheetId="3" r:id="rId3"/>
    <sheet name="401-380-21 - SO 401 VEŘEJ..." sheetId="4" r:id="rId4"/>
    <sheet name="001-380-21 - VRN-001 VŠEO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'101-380-21-A - SO 101 CHO...'!$C$124:$K$311</definedName>
    <definedName name="_xlnm.Print_Area" localSheetId="1">'101-380-21-A - SO 101 CHO...'!$C$4:$J$76,'101-380-21-A - SO 101 CHO...'!$C$112:$K$311</definedName>
    <definedName name="_xlnm.Print_Titles" localSheetId="1">'101-380-21-A - SO 101 CHO...'!$124:$124</definedName>
    <definedName name="_xlnm._FilterDatabase" localSheetId="2" hidden="1">'102-380-21-A - SO 102 ZPE...'!$C$124:$K$374</definedName>
    <definedName name="_xlnm.Print_Area" localSheetId="2">'102-380-21-A - SO 102 ZPE...'!$C$4:$J$76,'102-380-21-A - SO 102 ZPE...'!$C$112:$K$374</definedName>
    <definedName name="_xlnm.Print_Titles" localSheetId="2">'102-380-21-A - SO 102 ZPE...'!$124:$124</definedName>
    <definedName name="_xlnm._FilterDatabase" localSheetId="3" hidden="1">'401-380-21 - SO 401 VEŘEJ...'!$C$123:$K$276</definedName>
    <definedName name="_xlnm.Print_Area" localSheetId="3">'401-380-21 - SO 401 VEŘEJ...'!$C$4:$J$76,'401-380-21 - SO 401 VEŘEJ...'!$C$111:$K$276</definedName>
    <definedName name="_xlnm.Print_Titles" localSheetId="3">'401-380-21 - SO 401 VEŘEJ...'!$123:$123</definedName>
    <definedName name="_xlnm._FilterDatabase" localSheetId="4" hidden="1">'001-380-21 - VRN-001 VŠEO...'!$C$119:$K$146</definedName>
    <definedName name="_xlnm.Print_Area" localSheetId="4">'001-380-21 - VRN-001 VŠEO...'!$C$4:$J$76,'001-380-21 - VRN-001 VŠEO...'!$C$107:$K$146</definedName>
    <definedName name="_xlnm.Print_Titles" localSheetId="4">'001-380-21 - VRN-001 VŠEO...'!$119:$119</definedName>
  </definedNames>
  <calcPr/>
</workbook>
</file>

<file path=xl/calcChain.xml><?xml version="1.0" encoding="utf-8"?>
<calcChain xmlns="http://schemas.openxmlformats.org/spreadsheetml/2006/main">
  <c i="5" l="1" r="T136"/>
  <c r="R136"/>
  <c r="P136"/>
  <c r="BK136"/>
  <c r="J136"/>
  <c r="J100"/>
  <c r="J37"/>
  <c r="J36"/>
  <c i="1" r="AY98"/>
  <c i="5" r="J35"/>
  <c i="1" r="AX98"/>
  <c i="5" r="BI137"/>
  <c r="BH137"/>
  <c r="BG137"/>
  <c r="BF137"/>
  <c r="T137"/>
  <c r="R137"/>
  <c r="P137"/>
  <c r="BI130"/>
  <c r="BH130"/>
  <c r="BG130"/>
  <c r="BF130"/>
  <c r="T130"/>
  <c r="R130"/>
  <c r="P130"/>
  <c r="BI123"/>
  <c r="BH123"/>
  <c r="BG123"/>
  <c r="BF123"/>
  <c r="T123"/>
  <c r="T122"/>
  <c r="R123"/>
  <c r="R122"/>
  <c r="P123"/>
  <c r="P122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4" r="J37"/>
  <c r="J36"/>
  <c i="1" r="AY97"/>
  <c i="4" r="J35"/>
  <c i="1" r="AX97"/>
  <c i="4"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15"/>
  <c r="BH215"/>
  <c r="BG215"/>
  <c r="BF215"/>
  <c r="T215"/>
  <c r="T214"/>
  <c r="R215"/>
  <c r="R214"/>
  <c r="P215"/>
  <c r="P214"/>
  <c r="BI210"/>
  <c r="BH210"/>
  <c r="BG210"/>
  <c r="BF210"/>
  <c r="T210"/>
  <c r="T209"/>
  <c r="R210"/>
  <c r="R209"/>
  <c r="P210"/>
  <c r="P209"/>
  <c r="BI205"/>
  <c r="BH205"/>
  <c r="BG205"/>
  <c r="BF205"/>
  <c r="T205"/>
  <c r="T204"/>
  <c r="R205"/>
  <c r="R204"/>
  <c r="P205"/>
  <c r="P204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47"/>
  <c r="BH147"/>
  <c r="BG147"/>
  <c r="BF147"/>
  <c r="T147"/>
  <c r="R147"/>
  <c r="P147"/>
  <c r="BI142"/>
  <c r="BH142"/>
  <c r="BG142"/>
  <c r="BF142"/>
  <c r="T142"/>
  <c r="R142"/>
  <c r="P142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3" r="J37"/>
  <c r="J36"/>
  <c i="1" r="AY96"/>
  <c i="3" r="J35"/>
  <c i="1" r="AX96"/>
  <c i="3" r="BI373"/>
  <c r="BH373"/>
  <c r="BG373"/>
  <c r="BF373"/>
  <c r="T373"/>
  <c r="T372"/>
  <c r="R373"/>
  <c r="R372"/>
  <c r="P373"/>
  <c r="P372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1"/>
  <c r="BH351"/>
  <c r="BG351"/>
  <c r="BF351"/>
  <c r="T351"/>
  <c r="R351"/>
  <c r="P351"/>
  <c r="BI343"/>
  <c r="BH343"/>
  <c r="BG343"/>
  <c r="BF343"/>
  <c r="T343"/>
  <c r="R343"/>
  <c r="P343"/>
  <c r="BI338"/>
  <c r="BH338"/>
  <c r="BG338"/>
  <c r="BF338"/>
  <c r="T338"/>
  <c r="R338"/>
  <c r="P338"/>
  <c r="BI332"/>
  <c r="BH332"/>
  <c r="BG332"/>
  <c r="BF332"/>
  <c r="T332"/>
  <c r="R332"/>
  <c r="P332"/>
  <c r="BI330"/>
  <c r="BH330"/>
  <c r="BG330"/>
  <c r="BF330"/>
  <c r="T330"/>
  <c r="R330"/>
  <c r="P330"/>
  <c r="BI323"/>
  <c r="BH323"/>
  <c r="BG323"/>
  <c r="BF323"/>
  <c r="T323"/>
  <c r="R323"/>
  <c r="P323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4"/>
  <c r="BH304"/>
  <c r="BG304"/>
  <c r="BF304"/>
  <c r="T304"/>
  <c r="R304"/>
  <c r="P304"/>
  <c r="BI296"/>
  <c r="BH296"/>
  <c r="BG296"/>
  <c r="BF296"/>
  <c r="T296"/>
  <c r="R296"/>
  <c r="P296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38"/>
  <c r="BH138"/>
  <c r="BG138"/>
  <c r="BF138"/>
  <c r="T138"/>
  <c r="R138"/>
  <c r="P138"/>
  <c r="BI135"/>
  <c r="BH135"/>
  <c r="BG135"/>
  <c r="BF135"/>
  <c r="T135"/>
  <c r="R135"/>
  <c r="P135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85"/>
  <c i="2" r="J37"/>
  <c r="J36"/>
  <c i="1" r="AY95"/>
  <c i="2" r="J35"/>
  <c i="1" r="AX95"/>
  <c i="2" r="BI310"/>
  <c r="BH310"/>
  <c r="BG310"/>
  <c r="BF310"/>
  <c r="T310"/>
  <c r="T309"/>
  <c r="R310"/>
  <c r="R309"/>
  <c r="P310"/>
  <c r="P309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4"/>
  <c r="BH294"/>
  <c r="BG294"/>
  <c r="BF294"/>
  <c r="T294"/>
  <c r="R294"/>
  <c r="P294"/>
  <c r="BI291"/>
  <c r="BH291"/>
  <c r="BG291"/>
  <c r="BF291"/>
  <c r="T291"/>
  <c r="R291"/>
  <c r="P291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T225"/>
  <c r="R226"/>
  <c r="R225"/>
  <c r="P226"/>
  <c r="P225"/>
  <c r="BI218"/>
  <c r="BH218"/>
  <c r="BG218"/>
  <c r="BF218"/>
  <c r="T218"/>
  <c r="T217"/>
  <c r="R218"/>
  <c r="R217"/>
  <c r="P218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0"/>
  <c r="BH160"/>
  <c r="BG160"/>
  <c r="BF160"/>
  <c r="T160"/>
  <c r="R160"/>
  <c r="P160"/>
  <c r="BI155"/>
  <c r="BH155"/>
  <c r="BG155"/>
  <c r="BF155"/>
  <c r="T155"/>
  <c r="R155"/>
  <c r="P155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115"/>
  <c i="1" r="L90"/>
  <c r="AM90"/>
  <c r="AM89"/>
  <c r="L89"/>
  <c r="AM87"/>
  <c r="L87"/>
  <c r="L85"/>
  <c r="L84"/>
  <c i="5" r="J137"/>
  <c r="BK123"/>
  <c r="J123"/>
  <c i="4" r="BK256"/>
  <c r="J254"/>
  <c r="BK248"/>
  <c r="J246"/>
  <c r="J244"/>
  <c r="BK242"/>
  <c r="J240"/>
  <c r="J237"/>
  <c r="BK233"/>
  <c r="J228"/>
  <c r="J223"/>
  <c r="J215"/>
  <c r="BK210"/>
  <c r="J205"/>
  <c r="BK200"/>
  <c r="BK198"/>
  <c r="BK192"/>
  <c r="J188"/>
  <c r="BK184"/>
  <c r="J180"/>
  <c r="J177"/>
  <c r="BK172"/>
  <c r="J165"/>
  <c r="BK160"/>
  <c r="BK158"/>
  <c r="J147"/>
  <c r="BK142"/>
  <c r="BK131"/>
  <c i="3" r="BK373"/>
  <c r="J369"/>
  <c r="BK366"/>
  <c r="BK361"/>
  <c r="BK359"/>
  <c r="J351"/>
  <c r="BK338"/>
  <c r="J330"/>
  <c r="BK323"/>
  <c r="J316"/>
  <c r="BK311"/>
  <c r="J304"/>
  <c r="J296"/>
  <c r="BK289"/>
  <c r="J286"/>
  <c r="J284"/>
  <c r="J282"/>
  <c r="J280"/>
  <c r="J276"/>
  <c r="J266"/>
  <c r="BK261"/>
  <c r="BK257"/>
  <c r="BK255"/>
  <c r="BK251"/>
  <c r="J238"/>
  <c r="J234"/>
  <c r="BK230"/>
  <c r="BK226"/>
  <c r="BK222"/>
  <c r="J217"/>
  <c r="BK214"/>
  <c r="BK209"/>
  <c r="J204"/>
  <c r="J197"/>
  <c r="J193"/>
  <c r="BK185"/>
  <c r="BK182"/>
  <c r="BK179"/>
  <c r="BK168"/>
  <c r="BK164"/>
  <c r="BK160"/>
  <c r="BK156"/>
  <c r="BK152"/>
  <c r="J147"/>
  <c r="J138"/>
  <c r="BK135"/>
  <c r="J128"/>
  <c i="2" r="J304"/>
  <c r="J299"/>
  <c r="BK294"/>
  <c r="J291"/>
  <c r="BK284"/>
  <c r="J281"/>
  <c r="J279"/>
  <c r="J277"/>
  <c r="J275"/>
  <c r="J271"/>
  <c r="BK265"/>
  <c r="BK263"/>
  <c r="BK261"/>
  <c r="BK259"/>
  <c r="BK254"/>
  <c r="J247"/>
  <c r="J243"/>
  <c r="J231"/>
  <c r="BK226"/>
  <c r="J218"/>
  <c r="BK214"/>
  <c r="J212"/>
  <c r="BK205"/>
  <c r="BK198"/>
  <c r="J196"/>
  <c r="J192"/>
  <c r="BK188"/>
  <c r="BK167"/>
  <c r="J160"/>
  <c r="BK155"/>
  <c r="BK147"/>
  <c r="J143"/>
  <c r="BK141"/>
  <c r="J137"/>
  <c r="BK133"/>
  <c r="J128"/>
  <c i="1" r="AS94"/>
  <c i="5" r="J130"/>
  <c i="4" r="BK275"/>
  <c r="BK273"/>
  <c r="BK271"/>
  <c r="BK269"/>
  <c r="J267"/>
  <c r="J265"/>
  <c r="BK260"/>
  <c r="BK258"/>
  <c r="J248"/>
  <c r="J242"/>
  <c r="BK237"/>
  <c r="J233"/>
  <c r="J230"/>
  <c r="BK228"/>
  <c r="J225"/>
  <c r="BK223"/>
  <c r="BK215"/>
  <c r="BK205"/>
  <c r="J200"/>
  <c r="J198"/>
  <c r="J196"/>
  <c r="J192"/>
  <c r="BK177"/>
  <c r="J175"/>
  <c r="J163"/>
  <c r="J158"/>
  <c r="BK154"/>
  <c r="J135"/>
  <c r="J131"/>
  <c r="J127"/>
  <c i="3" r="J366"/>
  <c r="BK364"/>
  <c r="J359"/>
  <c r="BK343"/>
  <c r="J338"/>
  <c r="BK332"/>
  <c r="BK314"/>
  <c r="BK304"/>
  <c r="BK286"/>
  <c r="BK282"/>
  <c r="BK280"/>
  <c r="BK276"/>
  <c r="J271"/>
  <c r="J261"/>
  <c r="J257"/>
  <c r="J255"/>
  <c r="J253"/>
  <c r="J251"/>
  <c r="J243"/>
  <c r="BK234"/>
  <c r="BK204"/>
  <c r="BK197"/>
  <c r="J188"/>
  <c r="J185"/>
  <c r="J179"/>
  <c r="J174"/>
  <c r="J171"/>
  <c r="J168"/>
  <c r="J164"/>
  <c r="J160"/>
  <c r="J156"/>
  <c r="BK128"/>
  <c i="2" r="J310"/>
  <c r="J306"/>
  <c r="BK304"/>
  <c r="BK301"/>
  <c r="J294"/>
  <c r="BK291"/>
  <c r="BK281"/>
  <c r="BK277"/>
  <c r="BK275"/>
  <c r="J273"/>
  <c r="BK271"/>
  <c r="J269"/>
  <c r="BK267"/>
  <c r="J265"/>
  <c r="J263"/>
  <c r="J259"/>
  <c r="BK250"/>
  <c r="BK243"/>
  <c r="J239"/>
  <c r="BK235"/>
  <c r="J226"/>
  <c r="J214"/>
  <c r="J209"/>
  <c r="J205"/>
  <c r="J201"/>
  <c r="J198"/>
  <c r="BK196"/>
  <c r="BK192"/>
  <c r="BK184"/>
  <c r="BK180"/>
  <c r="BK176"/>
  <c r="J173"/>
  <c r="J170"/>
  <c r="J167"/>
  <c r="BK160"/>
  <c r="J147"/>
  <c r="BK145"/>
  <c r="J133"/>
  <c i="5" r="BK130"/>
  <c i="4" r="J275"/>
  <c r="J273"/>
  <c r="J271"/>
  <c r="J269"/>
  <c r="BK267"/>
  <c r="BK265"/>
  <c r="J260"/>
  <c r="J258"/>
  <c r="J256"/>
  <c r="BK254"/>
  <c r="BK246"/>
  <c r="BK244"/>
  <c r="BK240"/>
  <c r="BK230"/>
  <c r="BK225"/>
  <c r="J210"/>
  <c r="BK196"/>
  <c r="BK188"/>
  <c r="J184"/>
  <c r="BK180"/>
  <c r="BK175"/>
  <c r="J172"/>
  <c r="BK165"/>
  <c r="BK163"/>
  <c r="J160"/>
  <c r="J154"/>
  <c r="BK147"/>
  <c r="J142"/>
  <c r="BK135"/>
  <c r="BK127"/>
  <c i="3" r="J373"/>
  <c r="BK369"/>
  <c r="J364"/>
  <c r="J361"/>
  <c r="BK351"/>
  <c r="J343"/>
  <c r="J332"/>
  <c r="BK330"/>
  <c r="J323"/>
  <c r="BK316"/>
  <c r="J314"/>
  <c r="J311"/>
  <c r="BK296"/>
  <c r="J289"/>
  <c r="BK284"/>
  <c r="BK271"/>
  <c r="BK266"/>
  <c r="BK253"/>
  <c r="BK243"/>
  <c r="BK238"/>
  <c r="J230"/>
  <c r="J226"/>
  <c r="J222"/>
  <c r="BK217"/>
  <c r="J214"/>
  <c r="J209"/>
  <c r="BK193"/>
  <c r="BK188"/>
  <c r="J182"/>
  <c r="BK174"/>
  <c r="BK171"/>
  <c r="J152"/>
  <c r="BK147"/>
  <c r="BK138"/>
  <c r="J135"/>
  <c i="2" r="BK310"/>
  <c r="BK306"/>
  <c r="J301"/>
  <c r="BK299"/>
  <c r="J284"/>
  <c r="BK279"/>
  <c r="BK273"/>
  <c r="BK269"/>
  <c r="J267"/>
  <c r="J261"/>
  <c r="J254"/>
  <c r="J250"/>
  <c r="BK247"/>
  <c r="BK239"/>
  <c r="J235"/>
  <c r="BK231"/>
  <c r="BK218"/>
  <c r="BK212"/>
  <c r="BK209"/>
  <c r="BK201"/>
  <c r="J188"/>
  <c r="J184"/>
  <c r="J180"/>
  <c r="J176"/>
  <c r="BK173"/>
  <c r="BK170"/>
  <c r="J155"/>
  <c r="J145"/>
  <c r="BK143"/>
  <c r="J141"/>
  <c r="BK137"/>
  <c r="BK128"/>
  <c i="5" r="BK137"/>
  <c l="1" r="R129"/>
  <c r="R121"/>
  <c r="R120"/>
  <c i="2" r="P127"/>
  <c r="P230"/>
  <c r="T230"/>
  <c r="T249"/>
  <c r="T283"/>
  <c r="T298"/>
  <c i="3" r="P127"/>
  <c r="BK192"/>
  <c r="J192"/>
  <c r="J99"/>
  <c r="R192"/>
  <c r="BK213"/>
  <c r="J213"/>
  <c r="J100"/>
  <c r="T213"/>
  <c r="P221"/>
  <c r="BK288"/>
  <c r="J288"/>
  <c r="J103"/>
  <c r="P288"/>
  <c r="BK358"/>
  <c r="J358"/>
  <c r="J104"/>
  <c r="R358"/>
  <c i="4" r="P126"/>
  <c r="BK187"/>
  <c r="J187"/>
  <c r="J99"/>
  <c r="R187"/>
  <c r="T222"/>
  <c r="T221"/>
  <c i="5" r="T129"/>
  <c r="T121"/>
  <c r="T120"/>
  <c i="2" r="BK127"/>
  <c r="J127"/>
  <c r="J98"/>
  <c r="T127"/>
  <c r="T126"/>
  <c r="T125"/>
  <c r="BK249"/>
  <c r="J249"/>
  <c r="J102"/>
  <c r="R249"/>
  <c r="P283"/>
  <c r="BK298"/>
  <c r="J298"/>
  <c r="J104"/>
  <c r="R298"/>
  <c i="3" r="T127"/>
  <c r="T192"/>
  <c r="P213"/>
  <c r="R213"/>
  <c r="T221"/>
  <c r="P275"/>
  <c r="R275"/>
  <c r="T288"/>
  <c r="T358"/>
  <c i="4" r="T126"/>
  <c r="P187"/>
  <c r="P222"/>
  <c r="P221"/>
  <c i="5" r="P129"/>
  <c r="P121"/>
  <c r="P120"/>
  <c i="1" r="AU98"/>
  <c i="2" r="R127"/>
  <c r="BK230"/>
  <c r="J230"/>
  <c r="J101"/>
  <c r="R230"/>
  <c r="P249"/>
  <c r="BK283"/>
  <c r="J283"/>
  <c r="J103"/>
  <c r="R283"/>
  <c r="P298"/>
  <c i="3" r="BK127"/>
  <c r="J127"/>
  <c r="J98"/>
  <c r="R127"/>
  <c r="P192"/>
  <c r="BK221"/>
  <c r="J221"/>
  <c r="J101"/>
  <c r="R221"/>
  <c r="BK275"/>
  <c r="J275"/>
  <c r="J102"/>
  <c r="T275"/>
  <c r="R288"/>
  <c r="P358"/>
  <c i="4" r="BK126"/>
  <c r="J126"/>
  <c r="J98"/>
  <c r="R126"/>
  <c r="R125"/>
  <c r="T187"/>
  <c r="BK222"/>
  <c r="BK221"/>
  <c r="J221"/>
  <c r="J103"/>
  <c r="R222"/>
  <c r="R221"/>
  <c i="5" r="BK122"/>
  <c r="J122"/>
  <c r="J98"/>
  <c i="2" r="E85"/>
  <c r="F122"/>
  <c r="BE133"/>
  <c r="BE141"/>
  <c r="BE145"/>
  <c r="BE167"/>
  <c r="BE176"/>
  <c r="BE184"/>
  <c r="BE192"/>
  <c r="BE198"/>
  <c r="BE205"/>
  <c r="BE212"/>
  <c r="BE218"/>
  <c r="BE235"/>
  <c r="BE243"/>
  <c r="BE259"/>
  <c r="BE271"/>
  <c r="BE277"/>
  <c r="BE294"/>
  <c r="BE301"/>
  <c r="BE306"/>
  <c r="BK217"/>
  <c r="J217"/>
  <c r="J99"/>
  <c i="3" r="J89"/>
  <c r="BE135"/>
  <c r="BE156"/>
  <c r="BE164"/>
  <c r="BE168"/>
  <c r="BE179"/>
  <c r="BE185"/>
  <c r="BE204"/>
  <c r="BE214"/>
  <c r="BE226"/>
  <c r="BE234"/>
  <c r="BE251"/>
  <c r="BE261"/>
  <c r="BE271"/>
  <c r="BE289"/>
  <c r="BE311"/>
  <c r="BE323"/>
  <c r="BE343"/>
  <c r="BE351"/>
  <c r="BE359"/>
  <c r="BE364"/>
  <c r="BE366"/>
  <c r="BE369"/>
  <c i="4" r="E85"/>
  <c r="F92"/>
  <c r="J118"/>
  <c r="BE131"/>
  <c r="BE142"/>
  <c r="BE163"/>
  <c r="BE172"/>
  <c r="BE177"/>
  <c r="BE192"/>
  <c r="BE200"/>
  <c r="BE205"/>
  <c r="BE237"/>
  <c r="BE244"/>
  <c r="BE248"/>
  <c r="BE254"/>
  <c r="BE260"/>
  <c r="BE265"/>
  <c r="BE269"/>
  <c r="BK209"/>
  <c r="J209"/>
  <c r="J101"/>
  <c i="5" r="J89"/>
  <c r="F92"/>
  <c r="BE130"/>
  <c i="2" r="J89"/>
  <c r="BE143"/>
  <c r="BE155"/>
  <c r="BE173"/>
  <c r="BE188"/>
  <c r="BE214"/>
  <c r="BE239"/>
  <c r="BE261"/>
  <c r="BE265"/>
  <c r="BE279"/>
  <c r="BE281"/>
  <c r="BE284"/>
  <c r="BE291"/>
  <c r="BE299"/>
  <c r="BE310"/>
  <c i="3" r="E115"/>
  <c r="F122"/>
  <c r="BE147"/>
  <c r="BE193"/>
  <c r="BE230"/>
  <c r="BE238"/>
  <c r="BE243"/>
  <c r="BE255"/>
  <c r="BE266"/>
  <c r="BE276"/>
  <c r="BE282"/>
  <c r="BE284"/>
  <c r="BE296"/>
  <c r="BE330"/>
  <c r="BE338"/>
  <c i="4" r="BE147"/>
  <c r="BE160"/>
  <c r="BE165"/>
  <c r="BE175"/>
  <c r="BE184"/>
  <c r="BE188"/>
  <c r="BE198"/>
  <c r="BE210"/>
  <c r="BE215"/>
  <c r="BE223"/>
  <c r="BE228"/>
  <c r="BE233"/>
  <c r="BE242"/>
  <c r="BE246"/>
  <c r="BE256"/>
  <c r="BE267"/>
  <c r="BE271"/>
  <c r="BE273"/>
  <c r="BE275"/>
  <c r="BK204"/>
  <c r="J204"/>
  <c r="J100"/>
  <c r="BK214"/>
  <c r="J214"/>
  <c r="J102"/>
  <c i="5" r="BE123"/>
  <c i="2" r="BE128"/>
  <c r="BE137"/>
  <c r="BE147"/>
  <c r="BE160"/>
  <c r="BE170"/>
  <c r="BE180"/>
  <c r="BE196"/>
  <c r="BE201"/>
  <c r="BE209"/>
  <c r="BE226"/>
  <c r="BE231"/>
  <c r="BE247"/>
  <c r="BE250"/>
  <c r="BE254"/>
  <c r="BE263"/>
  <c r="BE267"/>
  <c r="BE269"/>
  <c r="BE273"/>
  <c r="BE275"/>
  <c r="BE304"/>
  <c r="BK225"/>
  <c r="J225"/>
  <c r="J100"/>
  <c r="BK309"/>
  <c r="J309"/>
  <c r="J105"/>
  <c i="3" r="BE128"/>
  <c r="BE138"/>
  <c r="BE152"/>
  <c r="BE160"/>
  <c r="BE171"/>
  <c r="BE174"/>
  <c r="BE182"/>
  <c r="BE188"/>
  <c r="BE197"/>
  <c r="BE209"/>
  <c r="BE217"/>
  <c r="BE222"/>
  <c r="BE253"/>
  <c r="BE257"/>
  <c r="BE280"/>
  <c r="BE286"/>
  <c r="BE304"/>
  <c r="BE314"/>
  <c r="BE316"/>
  <c r="BE332"/>
  <c r="BE361"/>
  <c r="BE373"/>
  <c r="BK372"/>
  <c r="J372"/>
  <c r="J105"/>
  <c i="4" r="BE127"/>
  <c r="BE135"/>
  <c r="BE154"/>
  <c r="BE158"/>
  <c r="BE180"/>
  <c r="BE196"/>
  <c r="BE225"/>
  <c r="BE230"/>
  <c r="BE240"/>
  <c r="BE258"/>
  <c i="5" r="E85"/>
  <c r="BE137"/>
  <c r="BK129"/>
  <c r="J129"/>
  <c r="J99"/>
  <c r="J34"/>
  <c i="1" r="AW98"/>
  <c i="3" r="J34"/>
  <c i="1" r="AW96"/>
  <c i="2" r="F37"/>
  <c i="1" r="BD95"/>
  <c i="3" r="F36"/>
  <c i="1" r="BC96"/>
  <c i="5" r="F35"/>
  <c i="1" r="BB98"/>
  <c i="3" r="F35"/>
  <c i="1" r="BB96"/>
  <c i="5" r="F36"/>
  <c i="1" r="BC98"/>
  <c i="3" r="F37"/>
  <c i="1" r="BD96"/>
  <c i="3" r="F34"/>
  <c i="1" r="BA96"/>
  <c i="2" r="F35"/>
  <c i="1" r="BB95"/>
  <c i="4" r="J34"/>
  <c i="1" r="AW97"/>
  <c i="2" r="F36"/>
  <c i="1" r="BC95"/>
  <c i="4" r="F34"/>
  <c i="1" r="BA97"/>
  <c i="2" r="F34"/>
  <c i="1" r="BA95"/>
  <c i="5" r="F34"/>
  <c i="1" r="BA98"/>
  <c i="4" r="F36"/>
  <c i="1" r="BC97"/>
  <c i="2" r="J34"/>
  <c i="1" r="AW95"/>
  <c i="4" r="F35"/>
  <c i="1" r="BB97"/>
  <c i="4" r="F37"/>
  <c i="1" r="BD97"/>
  <c i="5" r="F37"/>
  <c i="1" r="BD98"/>
  <c i="3" l="1" r="T126"/>
  <c r="T125"/>
  <c i="2" r="P126"/>
  <c r="P125"/>
  <c i="1" r="AU95"/>
  <c i="4" r="R124"/>
  <c i="3" r="R126"/>
  <c r="R125"/>
  <c i="2" r="R126"/>
  <c r="R125"/>
  <c i="3" r="P126"/>
  <c r="P125"/>
  <c i="1" r="AU96"/>
  <c i="4" r="T125"/>
  <c r="T124"/>
  <c r="P125"/>
  <c r="P124"/>
  <c i="1" r="AU97"/>
  <c i="2" r="BK126"/>
  <c r="J126"/>
  <c r="J97"/>
  <c i="4" r="J222"/>
  <c r="J104"/>
  <c i="3" r="BK126"/>
  <c r="BK125"/>
  <c r="J125"/>
  <c i="4" r="BK125"/>
  <c r="J125"/>
  <c r="J97"/>
  <c i="5" r="BK121"/>
  <c r="J121"/>
  <c r="J97"/>
  <c i="3" r="J30"/>
  <c i="1" r="AG96"/>
  <c i="2" r="J33"/>
  <c i="1" r="AV95"/>
  <c r="AT95"/>
  <c r="BA94"/>
  <c r="W30"/>
  <c i="5" r="J33"/>
  <c i="1" r="AV98"/>
  <c r="AT98"/>
  <c i="4" r="J33"/>
  <c i="1" r="AV97"/>
  <c r="AT97"/>
  <c i="4" r="F33"/>
  <c i="1" r="AZ97"/>
  <c i="5" r="F33"/>
  <c i="1" r="AZ98"/>
  <c i="3" r="J33"/>
  <c i="1" r="AV96"/>
  <c r="AT96"/>
  <c i="2" r="F33"/>
  <c i="1" r="AZ95"/>
  <c r="BD94"/>
  <c r="W33"/>
  <c r="BB94"/>
  <c r="AX94"/>
  <c i="3" r="F33"/>
  <c i="1" r="AZ96"/>
  <c r="BC94"/>
  <c r="W32"/>
  <c i="3" l="1" r="J39"/>
  <c i="5" r="BK120"/>
  <c r="J120"/>
  <c i="2" r="BK125"/>
  <c r="J125"/>
  <c i="3" r="J96"/>
  <c r="J126"/>
  <c r="J97"/>
  <c i="4" r="BK124"/>
  <c r="J124"/>
  <c i="1" r="AN96"/>
  <c r="AU94"/>
  <c r="AZ94"/>
  <c r="W29"/>
  <c i="5" r="J30"/>
  <c i="1" r="AG98"/>
  <c r="AN98"/>
  <c r="AW94"/>
  <c r="AK30"/>
  <c r="AY94"/>
  <c r="W31"/>
  <c i="4" r="J30"/>
  <c i="1" r="AG97"/>
  <c r="AN97"/>
  <c i="2" r="J30"/>
  <c i="1" r="AG95"/>
  <c r="AN95"/>
  <c i="5" l="1" r="J96"/>
  <c i="2" r="J96"/>
  <c i="5" r="J39"/>
  <c i="4" r="J39"/>
  <c r="J96"/>
  <c i="2"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<sst xmlns="http://schemas.openxmlformats.org/spreadsheetml/2006/main">
  <si>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</si>
  <si>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</si>
  <si>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</si>
  <si>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</si>
  <si>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</si>
  <si>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{e449d0d7-acbf-4f28-8131-25608588c97e}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</si>
  <si>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</si>
  <si>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</si>
  <si>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</si>
  <si>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</si>
  <si>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</si>
  <si>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</si>
  <si>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</si>
  <si>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</si>
  <si>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380-21-A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</si>
  <si>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</si>
  <si>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</si>
  <si>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CHODNÍKY V ORLICKÉM PODHŮŘÍ - ROZSOCHA Část A</t>
  </si>
  <si>
    <t>KSO:</t>
  </si>
  <si>
    <t>CC-CZ:</t>
  </si>
  <si>
    <t>Místo:</t>
  </si>
  <si>
    <t>ORLICKÉ PODHŮŘÍ</t>
  </si>
  <si>
    <t>Datum:</t>
  </si>
  <si>
    <t>5. 4. 2021</t>
  </si>
  <si>
    <t>Zadavatel:</t>
  </si>
  <si>
    <t>IČ:</t>
  </si>
  <si>
    <t>Obec Orlické Podhůří</t>
  </si>
  <si>
    <t>DIČ:</t>
  </si>
  <si>
    <t>Uchazeč:</t>
  </si>
  <si>
    <t>Vyplň údaj</t>
  </si>
  <si>
    <t>Projektant:</t>
  </si>
  <si>
    <t>JDS projekt, s.r.o.</t>
  </si>
  <si>
    <t>True</t>
  </si>
  <si>
    <t>Zpracovatel:</t>
  </si>
  <si>
    <t>Suchánek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</si>
  <si>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</si>
  <si>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</si>
  <si>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</si>
  <si>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</si>
  <si>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</si>
  <si>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</si>
  <si>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</si>
  <si>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</si>
  <si>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</si>
  <si>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</si>
  <si>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</si>
  <si>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</si>
  <si>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</si>
  <si>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</si>
  <si>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</si>
  <si>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</si>
  <si>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</si>
  <si>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</si>
  <si>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</si>
  <si>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</si>
  <si>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</si>
  <si>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</si>
  <si>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</si>
  <si>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</si>
  <si>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</si>
  <si>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</si>
  <si>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</si>
  <si>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</si>
  <si>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</si>
  <si>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</si>
  <si>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</si>
  <si>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</si>
  <si>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</si>
  <si>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</si>
  <si>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</si>
  <si>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</si>
  <si>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</si>
  <si>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</si>
  <si>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</si>
  <si>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</si>
  <si>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</si>
  <si>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</si>
  <si>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</si>
  <si>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</si>
  <si>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</si>
  <si>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</si>
  <si>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101-380-21-A</t>
  </si>
  <si>
    <t>SO 101 CHODNÍKY A</t>
  </si>
  <si>
    <t>STA</t>
  </si>
  <si>
    <t>1</t>
  </si>
  <si>
    <t>{4c4d4909-e5d0-40ea-9e3e-f7942d66891c}</t>
  </si>
  <si>
    <t>2</t>
  </si>
  <si>
    <t>102-380-21-A</t>
  </si>
  <si>
    <t>SO 102 ZPEVNĚNÁ PLOCHA A</t>
  </si>
  <si>
    <t>{7a76417f-4bac-43de-a1fc-68e53feaa501}</t>
  </si>
  <si>
    <t>401-380-21</t>
  </si>
  <si>
    <t>SO 401 VEŘEJNÉ OSVĚTLENÍ</t>
  </si>
  <si>
    <t>{17b13184-0722-47a6-9c81-ac2194a1c848}</t>
  </si>
  <si>
    <t>001-380-21</t>
  </si>
  <si>
    <t>VRN-001 VŠEOBECNÉ ROZPOČTOVÉ NÁKLADY</t>
  </si>
  <si>
    <t>{183141ce-7a35-4b2e-92da-dc0f871011b8}</t>
  </si>
  <si>
    <t>KRYCÍ LIST SOUPISU PRACÍ</t>
  </si>
  <si>
    <t>Objekt:</t>
  </si>
  <si>
    <t>101-380-21-A - SO 101 CHODNÍKY A</t>
  </si>
  <si>
    <t>Obec Orlické podhůřé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</si>
  <si>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</si>
  <si>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</si>
  <si>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</si>
  <si>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</si>
  <si>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</si>
  <si>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</si>
  <si>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</si>
  <si>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</si>
  <si>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</si>
  <si>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</si>
  <si>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</si>
  <si>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</si>
  <si>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</si>
  <si>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</si>
  <si>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</si>
  <si>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</si>
  <si>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</si>
  <si>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</si>
  <si>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</si>
  <si>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</si>
  <si>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</si>
  <si>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</si>
  <si>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</si>
  <si>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</si>
  <si>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</si>
  <si>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</si>
  <si>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</si>
  <si>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</si>
  <si>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</si>
  <si>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</si>
  <si>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</si>
  <si>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</si>
  <si>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</si>
  <si>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</si>
  <si>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</si>
  <si>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2021 01</t>
  </si>
  <si>
    <t>4</t>
  </si>
  <si>
    <t>-1744195317</t>
  </si>
  <si>
    <t>PP</t>
  </si>
  <si>
    <t>Odstranění křovin a stromů s odstraněním kořenů strojně průměru kmene do 100 mm v rovině nebo ve svahu sklonu terénu do 1:5, při celkové ploše přes 100 do 500 m2</t>
  </si>
  <si>
    <t>VV</t>
  </si>
  <si>
    <t>podél trasy A</t>
  </si>
  <si>
    <t>(u trasy B odstreněno v rámci SO 301)</t>
  </si>
  <si>
    <t>(35+95)*1,5</t>
  </si>
  <si>
    <t>112101102</t>
  </si>
  <si>
    <t>Odstranění stromů listnatých průměru kmene do 500 mm</t>
  </si>
  <si>
    <t>kus</t>
  </si>
  <si>
    <t>1292163352</t>
  </si>
  <si>
    <t>Odstranění stromů s odřezáním kmene a s odvětvením listnatých, průměru kmene přes 300 do 500 mm</t>
  </si>
  <si>
    <t>třešeň</t>
  </si>
  <si>
    <t>3</t>
  </si>
  <si>
    <t>112101106</t>
  </si>
  <si>
    <t>Odstranění stromů listnatých průměru kmene do 1300 mm</t>
  </si>
  <si>
    <t>604840553</t>
  </si>
  <si>
    <t>Odstranění stromů s odřezáním kmene a s odvětvením listnatých, průměru kmene přes 1100 do 1300 mm</t>
  </si>
  <si>
    <t>lípa</t>
  </si>
  <si>
    <t>112155315</t>
  </si>
  <si>
    <t>Štěpkování keřového porostu hustého s naložením</t>
  </si>
  <si>
    <t>-2102336444</t>
  </si>
  <si>
    <t>Štěpkování s naložením na dopravní prostředek a odvozem do 20 km keřového porostu hustého</t>
  </si>
  <si>
    <t>5</t>
  </si>
  <si>
    <t>112251102</t>
  </si>
  <si>
    <t>Odstranění pařezů D do 500 mm</t>
  </si>
  <si>
    <t>443035786</t>
  </si>
  <si>
    <t>Odstranění pařezů strojně s jejich vykopáním, vytrháním nebo odstřelením průměru přes 300 do 500 mm</t>
  </si>
  <si>
    <t>6</t>
  </si>
  <si>
    <t>112251107</t>
  </si>
  <si>
    <t>Odstranění pařezů D do 1300 mm</t>
  </si>
  <si>
    <t>483478535</t>
  </si>
  <si>
    <t>Odstranění pařezů strojně s jejich vykopáním, vytrháním nebo odstřelením průměru přes 1100 do 1300 mm</t>
  </si>
  <si>
    <t>7</t>
  </si>
  <si>
    <t>121151113</t>
  </si>
  <si>
    <t>Sejmutí ornice plochy do 500 m2 tl vrstvy do 200 mm strojně</t>
  </si>
  <si>
    <t>-56547822</t>
  </si>
  <si>
    <t>Sejmutí ornice strojně při souvislé ploše přes 100 do 500 m2, tl. vrstvy do 200 mm</t>
  </si>
  <si>
    <t>podél trasy A, u trasy B v místě nového chodníku</t>
  </si>
  <si>
    <t>chodník</t>
  </si>
  <si>
    <t>(232+73)*1,5</t>
  </si>
  <si>
    <t>svahy - oměřeno ze situace</t>
  </si>
  <si>
    <t>425</t>
  </si>
  <si>
    <t>Součet</t>
  </si>
  <si>
    <t>8</t>
  </si>
  <si>
    <t>122251102</t>
  </si>
  <si>
    <t>Odkopávky a prokopávky nezapažené v hornině třídy těžitelnosti I, skupiny 3 objem do 50 m3 strojně</t>
  </si>
  <si>
    <t>m3</t>
  </si>
  <si>
    <t>1677070091</t>
  </si>
  <si>
    <t>Odkopávky a prokopávky nezapažené strojně v hornině třídy těžitelnosti I skupiny 3 přes 20 do 50 m3</t>
  </si>
  <si>
    <t>pro chodníky po odstraění ornice, prům 10cm</t>
  </si>
  <si>
    <t>trasy A</t>
  </si>
  <si>
    <t>232,5*1,5*0,1</t>
  </si>
  <si>
    <t>9</t>
  </si>
  <si>
    <t>132251103</t>
  </si>
  <si>
    <t xml:space="preserve">Hloubení rýh nezapažených  š do 800 mm v hornině třídy těžitelnosti I, skupiny 3 objem do 100 m3 strojně</t>
  </si>
  <si>
    <t>1370039120</t>
  </si>
  <si>
    <t>Hloubení nezapažených rýh šířky do 800 mm strojně s urovnáním dna do předepsaného profilu a spádu v hornině třídy těžitelnosti I skupiny 3 přes 50 do 100 m3</t>
  </si>
  <si>
    <t>hloubení propřípojky uličních vpustí</t>
  </si>
  <si>
    <t>(7+5+3,5+44)*0,6*1</t>
  </si>
  <si>
    <t>rýha pro drenáž chodníku (část trasy A dl. 136m)</t>
  </si>
  <si>
    <t>0,4*0,6*136</t>
  </si>
  <si>
    <t>10</t>
  </si>
  <si>
    <t>162651112</t>
  </si>
  <si>
    <t>Vodorovné přemístění do 5000 m výkopku/sypaniny z horniny třídy těžitelnosti I, skupiny 1 až 3</t>
  </si>
  <si>
    <t>-360706247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</si>
  <si>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</si>
  <si>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34,875+68,34</t>
  </si>
  <si>
    <t>11</t>
  </si>
  <si>
    <t>171201221</t>
  </si>
  <si>
    <t>Poplatek za uložení na skládce (skládkovné) zeminy a kamení kód odpadu 17 05 04</t>
  </si>
  <si>
    <t>t</t>
  </si>
  <si>
    <t>-1649919127</t>
  </si>
  <si>
    <t>Poplatek za uložení stavebního odpadu na skládce (skládkovné) zeminy a kamení zatříděného do Katalogu odpadů pod kódem 17 05 04</t>
  </si>
  <si>
    <t>103,2155*1,67</t>
  </si>
  <si>
    <t>12</t>
  </si>
  <si>
    <t>171251201</t>
  </si>
  <si>
    <t>Uložení sypaniny na skládky nebo meziskládky</t>
  </si>
  <si>
    <t>-966350655</t>
  </si>
  <si>
    <t>Uložení sypaniny na skládky nebo meziskládky bez hutnění s upravením uložené sypaniny do předepsaného tvaru</t>
  </si>
  <si>
    <t>103,215</t>
  </si>
  <si>
    <t>13</t>
  </si>
  <si>
    <t>174151101</t>
  </si>
  <si>
    <t>Zásyp jam, šachet rýh nebo kolem objektů sypaninou se zhutněním</t>
  </si>
  <si>
    <t>897173866</t>
  </si>
  <si>
    <t>Zásyp sypaninou z jakékoliv horniny strojně s uložením výkopku ve vrstvách se zhutněním jam, šachet, rýh nebo kolem objektů v těchto vykopávkách</t>
  </si>
  <si>
    <t>výkopů přípojek</t>
  </si>
  <si>
    <t>(7+5+3,5+44)*0,7*0,6</t>
  </si>
  <si>
    <t>14</t>
  </si>
  <si>
    <t>M</t>
  </si>
  <si>
    <t>58344171</t>
  </si>
  <si>
    <t>štěrkodrť frakce 0/32</t>
  </si>
  <si>
    <t>-1994654210</t>
  </si>
  <si>
    <t>24,99</t>
  </si>
  <si>
    <t>24,99*2 'Přepočtené koeficientem množství</t>
  </si>
  <si>
    <t>175151101</t>
  </si>
  <si>
    <t>Obsypání potrubí strojně sypaninou bez prohození, uloženou do 3 m</t>
  </si>
  <si>
    <t>426348822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</si>
  <si>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</si>
  <si>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(7+5+3,5+44)*0,6*0,3</t>
  </si>
  <si>
    <t>16</t>
  </si>
  <si>
    <t>58337303</t>
  </si>
  <si>
    <t>štěrkopísek frakce 0/8</t>
  </si>
  <si>
    <t>1716878423</t>
  </si>
  <si>
    <t>10,71</t>
  </si>
  <si>
    <t>10,71*2 'Přepočtené koeficientem množství</t>
  </si>
  <si>
    <t>17</t>
  </si>
  <si>
    <t>181351004</t>
  </si>
  <si>
    <t>Rozprostření ornice tl vrstvy do 250 mm pl do 100 m2 v rovině nebo ve svahu do 1:5 strojně</t>
  </si>
  <si>
    <t>268407233</t>
  </si>
  <si>
    <t>Rozprostření a urovnání ornice v rovině nebo ve svahu sklonu do 1:5 strojně při souvislé ploše do 100 m2, tl. vrstvy přes 200 do 250 mm</t>
  </si>
  <si>
    <t>396</t>
  </si>
  <si>
    <t>18</t>
  </si>
  <si>
    <t>181411122</t>
  </si>
  <si>
    <t>Založení lučního trávníku výsevem plochy do 1000 m2 ve svahu do 1:2</t>
  </si>
  <si>
    <t>-1728164975</t>
  </si>
  <si>
    <t>Založení trávníku na půdě předem připravené plochy do 1000 m2 výsevem včetně utažení lučního na svahu přes 1:5 do 1:2</t>
  </si>
  <si>
    <t>19</t>
  </si>
  <si>
    <t>00572100</t>
  </si>
  <si>
    <t>osivo jetelotráva intenzivní víceletá</t>
  </si>
  <si>
    <t>kg</t>
  </si>
  <si>
    <t>-1880172276</t>
  </si>
  <si>
    <t>396*0,02 "Přepočtené koeficientem množství</t>
  </si>
  <si>
    <t>20</t>
  </si>
  <si>
    <t>181951112</t>
  </si>
  <si>
    <t>Úprava pláně v hornině třídy těžitelnosti I, skupiny 1 až 3 se zhutněním strojně</t>
  </si>
  <si>
    <t>-329677538</t>
  </si>
  <si>
    <t>Úprava pláně vyrovnáním výškových rozdílů strojně v hornině třídy těžitelnosti I, skupiny 1 až 3 se zhutněním</t>
  </si>
  <si>
    <t>trasy A+B</t>
  </si>
  <si>
    <t>232,5*1,5</t>
  </si>
  <si>
    <t>183111211</t>
  </si>
  <si>
    <t>Jamky pro výsadbu s výměnou 50 % půdy zeminy tř 1 až 4 objem do 0,002 m3 v rovině a svahu do 1:5</t>
  </si>
  <si>
    <t>-1880522707</t>
  </si>
  <si>
    <t>Hloubení jamek pro vysazování rostlin v zemině tř.1 až 4 s výměnou půdy z 50% v rovině nebo na svahu do 1:5, objemu do 0,002 m3</t>
  </si>
  <si>
    <t>keře v délce 35+95m á 40cm</t>
  </si>
  <si>
    <t>(35+95)/0,4</t>
  </si>
  <si>
    <t>22</t>
  </si>
  <si>
    <t>10371500</t>
  </si>
  <si>
    <t>substrát pro trávníky VL</t>
  </si>
  <si>
    <t>-1084726124</t>
  </si>
  <si>
    <t>325*0,001 "Přepočtené koeficientem množství</t>
  </si>
  <si>
    <t>23</t>
  </si>
  <si>
    <t>184102120</t>
  </si>
  <si>
    <t>Výsadba dřeviny s balem D do 0,1 m do jamky se zalitím ve svahu do 1:2</t>
  </si>
  <si>
    <t>-319757035</t>
  </si>
  <si>
    <t xml:space="preserve">Výsadba dřeviny s balem do předem vyhloubené jamky se zalitím  na svahu přes 1:5 do 1:2, při průměru balu do 100 mm</t>
  </si>
  <si>
    <t>24</t>
  </si>
  <si>
    <t>02650531</t>
  </si>
  <si>
    <t>Ptačí zob neopadavý ligustrum vulgare, kontejner 1,5l</t>
  </si>
  <si>
    <t>-756642597</t>
  </si>
  <si>
    <t>zlatice prostřední /Forsythia intermedia/ 20-35cm</t>
  </si>
  <si>
    <t>325*1,02 "Přepočtené koeficientem množství</t>
  </si>
  <si>
    <t>Zakládání</t>
  </si>
  <si>
    <t>25</t>
  </si>
  <si>
    <t>212752402</t>
  </si>
  <si>
    <t>Trativod z drenážních trubek korugovaných PE-HD SN 8 perforace 360° včetně lože otevřený výkop DN 150 pro liniové stavby</t>
  </si>
  <si>
    <t>m</t>
  </si>
  <si>
    <t>1406458345</t>
  </si>
  <si>
    <t>Trativody z drenážních trubek pro liniové stavby a komunikace se zřízením štěrkového lože pod trubky a s jejich obsypem v otevřeném výkopu trubka korugovaná sendvičová PE-HD SN 8 celoperforovaná 360° DN 150</t>
  </si>
  <si>
    <t>v chodníku pro odvodnění pláně</t>
  </si>
  <si>
    <t>138</t>
  </si>
  <si>
    <t>v délce 5m od uliční vpusti - pro částečný vsak, v trese přípojky</t>
  </si>
  <si>
    <t>4*5</t>
  </si>
  <si>
    <t>Vodorovné konstrukce</t>
  </si>
  <si>
    <t>26</t>
  </si>
  <si>
    <t>451572111</t>
  </si>
  <si>
    <t>Lože pod potrubí otevřený výkop z kameniva drobného těženého</t>
  </si>
  <si>
    <t>2067066189</t>
  </si>
  <si>
    <t>Lože pod potrubí, stoky a drobné objekty v otevřeném výkopu z kameniva drobného těženého 0 až 4 mm</t>
  </si>
  <si>
    <t>pod potrubí přípojek</t>
  </si>
  <si>
    <t>(7+5+3,5+44)*0,6*0,1</t>
  </si>
  <si>
    <t>Komunikace pozemní</t>
  </si>
  <si>
    <t>27</t>
  </si>
  <si>
    <t>564861111</t>
  </si>
  <si>
    <t>Podklad ze štěrkodrtě ŠD tl 200 mm</t>
  </si>
  <si>
    <t>-1946754339</t>
  </si>
  <si>
    <t xml:space="preserve">Podklad ze štěrkodrti ŠD  s rozprostřením a zhutněním, po zhutnění tl. 200 mm</t>
  </si>
  <si>
    <t>plocha chodníků bez sjezdu</t>
  </si>
  <si>
    <t>28</t>
  </si>
  <si>
    <t>596211112</t>
  </si>
  <si>
    <t>Kladení zámkové dlažby komunikací pro pěší tl 60 mm skupiny A pl do 300 m2</t>
  </si>
  <si>
    <t>-1946389568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</si>
  <si>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</si>
  <si>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do 300m2 v souvislé ploše</t>
  </si>
  <si>
    <t>29</t>
  </si>
  <si>
    <t>59245018</t>
  </si>
  <si>
    <t>dlažba tvar obdélník betonová 200x100x60mm přírodní</t>
  </si>
  <si>
    <t>662050857</t>
  </si>
  <si>
    <t>kladení - odečet slepecké dlažby</t>
  </si>
  <si>
    <t>(348,75-5,3)*1,02-5,3</t>
  </si>
  <si>
    <t>30</t>
  </si>
  <si>
    <t>592x001</t>
  </si>
  <si>
    <t>dlažba tvar obdélník 200x100x60mm barevná s hmatovou úpravou (slepecká)</t>
  </si>
  <si>
    <t>-561923056</t>
  </si>
  <si>
    <t>dlažba tvar ibdélník 200x100x60mm barevná s hmatovou úpravou (slepecká)</t>
  </si>
  <si>
    <t>5,3*1,05</t>
  </si>
  <si>
    <t>5,565*1,02 "Přepočtené koeficientem množství</t>
  </si>
  <si>
    <t>31</t>
  </si>
  <si>
    <t>596211114</t>
  </si>
  <si>
    <t>Příplatek za kombinaci dvou barev u kladení betonových dlažeb komunikací pro pěší tl 60 mm skupiny A</t>
  </si>
  <si>
    <t>-1315978409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</si>
  <si>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</si>
  <si>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Trubní vedení</t>
  </si>
  <si>
    <t>32</t>
  </si>
  <si>
    <t>871355221</t>
  </si>
  <si>
    <t>Kanalizační potrubí z tvrdého PVC jednovrstvé tuhost třídy SN8 DN 200</t>
  </si>
  <si>
    <t>1519178336</t>
  </si>
  <si>
    <t>Kanalizační potrubí z tvrdého PVC v otevřeném výkopu ve sklonu do 20 %, hladkého plnostěnného jednovrstvého, tuhost třídy SN 8 DN 200</t>
  </si>
  <si>
    <t>(7+5+3,5+44)</t>
  </si>
  <si>
    <t>33</t>
  </si>
  <si>
    <t>877350310</t>
  </si>
  <si>
    <t>Montáž kolen na kanalizačním potrubí z PP trub hladkých plnostěnných DN 200</t>
  </si>
  <si>
    <t>-1164779591</t>
  </si>
  <si>
    <t>Montáž tvarovek na kanalizačním plastovém potrubí z polypropylenu PP hladkého plnostěnného kolen DN 200</t>
  </si>
  <si>
    <t>každá UV 15° 1x</t>
  </si>
  <si>
    <t>přípojka od UV4 5x</t>
  </si>
  <si>
    <t>4+5</t>
  </si>
  <si>
    <t>34</t>
  </si>
  <si>
    <t>28612206</t>
  </si>
  <si>
    <t>koleno kanalizační plastové PVC KG DN 200/45° SN12/16</t>
  </si>
  <si>
    <t>1095683485</t>
  </si>
  <si>
    <t>35</t>
  </si>
  <si>
    <t>28612204</t>
  </si>
  <si>
    <t>koleno kanalizační plastové PVC KG DN 200/15° SN12/16</t>
  </si>
  <si>
    <t>16769364</t>
  </si>
  <si>
    <t>36</t>
  </si>
  <si>
    <t>894411311</t>
  </si>
  <si>
    <t>Osazení betonových nebo železobetonových dílců pro šachty skruží rovných</t>
  </si>
  <si>
    <t>877523570</t>
  </si>
  <si>
    <t>37</t>
  </si>
  <si>
    <t>5922x001</t>
  </si>
  <si>
    <t>výtokový objekt betonový prefabrikovaný DN150-200</t>
  </si>
  <si>
    <t>1024225361</t>
  </si>
  <si>
    <t>deska zákrytová půlená kruhová 100x10x9cm, třída zatížení A15</t>
  </si>
  <si>
    <t>38</t>
  </si>
  <si>
    <t>895941111</t>
  </si>
  <si>
    <t>Zřízení vpusti kanalizační uliční z betonových dílců typ UV-50 normální</t>
  </si>
  <si>
    <t>583576176</t>
  </si>
  <si>
    <t xml:space="preserve">Zřízení vpusti kanalizační  uliční z betonových dílců typ UV-50 normální</t>
  </si>
  <si>
    <t>39</t>
  </si>
  <si>
    <t>59223826</t>
  </si>
  <si>
    <t>vpusť uliční skruž betonová 590x500x50mm</t>
  </si>
  <si>
    <t>827188983</t>
  </si>
  <si>
    <t>40</t>
  </si>
  <si>
    <t>59223824</t>
  </si>
  <si>
    <t>vpusť uliční skruž betonová 590x500x50mm s výtokem (bez vložky)</t>
  </si>
  <si>
    <t>-1309021287</t>
  </si>
  <si>
    <t>41</t>
  </si>
  <si>
    <t>59223825</t>
  </si>
  <si>
    <t>vpusť uliční skruž betonová 290x500x50mm</t>
  </si>
  <si>
    <t>-1256555572</t>
  </si>
  <si>
    <t>42</t>
  </si>
  <si>
    <t>59223821</t>
  </si>
  <si>
    <t>vpusť uliční prstenec betonový 180x660x100mm</t>
  </si>
  <si>
    <t>517123650</t>
  </si>
  <si>
    <t>43</t>
  </si>
  <si>
    <t>59223823</t>
  </si>
  <si>
    <t>vpusť uliční dno betonové 626x495x50mm</t>
  </si>
  <si>
    <t>-818707738</t>
  </si>
  <si>
    <t>44</t>
  </si>
  <si>
    <t>899203112</t>
  </si>
  <si>
    <t>Osazení mříží litinových včetně rámů a košů na bahno pro třídu zatížení B125, C250</t>
  </si>
  <si>
    <t>1857192486</t>
  </si>
  <si>
    <t>45</t>
  </si>
  <si>
    <t>552x003</t>
  </si>
  <si>
    <t>Mříž litonová obrubníková vpusť vč. kalového koše - komplet</t>
  </si>
  <si>
    <t>1766867382</t>
  </si>
  <si>
    <t>Mříž litonová obrubníkové vpusti vč. kalového košee - komplet</t>
  </si>
  <si>
    <t>Ostatní konstrukce a práce, bourání</t>
  </si>
  <si>
    <t>46</t>
  </si>
  <si>
    <t>916331112</t>
  </si>
  <si>
    <t>Osazení zahradního obrubníku betonového do lože z betonu s boční opěrou</t>
  </si>
  <si>
    <t>151447296</t>
  </si>
  <si>
    <t>Osazení zahradního obrubníku betonového s ložem tl. od 50 do 100 mm z betonu prostého tř. C 12/15 s boční opěrou z betonu prostého tř. C 12/15</t>
  </si>
  <si>
    <t>délka chodníků - sjezdu</t>
  </si>
  <si>
    <t>232,5</t>
  </si>
  <si>
    <t>zakončené chodníků</t>
  </si>
  <si>
    <t>1,5*4</t>
  </si>
  <si>
    <t>47</t>
  </si>
  <si>
    <t>59217001</t>
  </si>
  <si>
    <t>obrubník betonový zahradní 1000x50x250mm</t>
  </si>
  <si>
    <t>-261853396</t>
  </si>
  <si>
    <t>238,5*1,02</t>
  </si>
  <si>
    <t>48</t>
  </si>
  <si>
    <t>938902113</t>
  </si>
  <si>
    <t>Čištění příkopů komunikací příkopovým rypadlem objem nánosu do 0,5 m3/m</t>
  </si>
  <si>
    <t>-873805918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</si>
  <si>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</si>
  <si>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podél trasy A v dl. 100m</t>
  </si>
  <si>
    <t>100</t>
  </si>
  <si>
    <t>997</t>
  </si>
  <si>
    <t>Přesun sutě</t>
  </si>
  <si>
    <t>49</t>
  </si>
  <si>
    <t>997002511</t>
  </si>
  <si>
    <t>Vodorovné přemístění suti a vybouraných hmot bez naložení ale se složením a urovnáním do 1 km</t>
  </si>
  <si>
    <t>-756599276</t>
  </si>
  <si>
    <t xml:space="preserve">Vodorovné přemístění suti a vybouraných hmot  bez naložení, se složením a hrubým urovnáním na vzdálenost do 1 km</t>
  </si>
  <si>
    <t>50</t>
  </si>
  <si>
    <t>997002519</t>
  </si>
  <si>
    <t>Příplatek ZKD 1 km přemístění suti a vybouraných hmot</t>
  </si>
  <si>
    <t>249350485</t>
  </si>
  <si>
    <t xml:space="preserve">Vodorovné přemístění suti a vybouraných hmot  bez naložení, se složením a hrubým urovnáním Příplatek k ceně za každý další i započatý 1 km přes 1 km</t>
  </si>
  <si>
    <t>32,4*4 "Přepočtené koeficientem množství</t>
  </si>
  <si>
    <t>51</t>
  </si>
  <si>
    <t>997002611</t>
  </si>
  <si>
    <t>Nakládání suti a vybouraných hmot</t>
  </si>
  <si>
    <t>-200527724</t>
  </si>
  <si>
    <t xml:space="preserve">Nakládání suti a vybouraných hmot na dopravní prostředek  pro vodorovné přemístění</t>
  </si>
  <si>
    <t>52</t>
  </si>
  <si>
    <t>997013655</t>
  </si>
  <si>
    <t>811333371</t>
  </si>
  <si>
    <t>32,4</t>
  </si>
  <si>
    <t>998</t>
  </si>
  <si>
    <t>Přesun hmot</t>
  </si>
  <si>
    <t>53</t>
  </si>
  <si>
    <t>998223011</t>
  </si>
  <si>
    <t>Přesun hmot pro pozemní komunikace s krytem dlážděným</t>
  </si>
  <si>
    <t>-1987776207</t>
  </si>
  <si>
    <t xml:space="preserve">Přesun hmot pro pozemní komunikace s krytem dlážděným  dopravní vzdálenost do 200 m jakékoliv délky objektu</t>
  </si>
  <si>
    <t>102-380-21-A - SO 102 ZPEVNĚNÁ PLOCHA A</t>
  </si>
  <si>
    <t xml:space="preserve">    3 - Svislé a kompletní konstrukce</t>
  </si>
  <si>
    <t>113107122</t>
  </si>
  <si>
    <t>Odstranění podkladu z kameniva drceného tl 200 mm ručně</t>
  </si>
  <si>
    <t>-760890491</t>
  </si>
  <si>
    <t>Odstranění podkladů nebo krytů ručně s přemístěním hmot na skládku na vzdálenost do 3 m nebo s naložením na dopravní prostředek z kameniva hrubého drceného, o tl. vrstvy přes 100 do 200 mm</t>
  </si>
  <si>
    <t>u č.p.3</t>
  </si>
  <si>
    <t>9*0,5</t>
  </si>
  <si>
    <t>překop</t>
  </si>
  <si>
    <t>10*1,2</t>
  </si>
  <si>
    <t>113107162</t>
  </si>
  <si>
    <t>Odstranění podkladu z kameniva drceného tl 200 mm strojně pl přes 50 do 200 m2</t>
  </si>
  <si>
    <t>-1476219642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</si>
  <si>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</si>
  <si>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(140-49)*1,5</t>
  </si>
  <si>
    <t>113107181</t>
  </si>
  <si>
    <t>Odstranění podkladu živičného tl 50 mm strojně pl přes 50 do 200 m2</t>
  </si>
  <si>
    <t>-1904613349</t>
  </si>
  <si>
    <t>Odstranění podkladů nebo krytů strojně plochy jednotlivě přes 50 m2 do 200 m2 s přemístěním hmot na skládku na vzdálenost do 20 m nebo s naložením na dopravní prostředek živičných, o tl. vrstvy do 50 mm</t>
  </si>
  <si>
    <t>asfaltů (bývaléh chodníku</t>
  </si>
  <si>
    <t>113202111</t>
  </si>
  <si>
    <t>Vytrhání obrub krajníků obrubníků stojatých</t>
  </si>
  <si>
    <t>-385774065</t>
  </si>
  <si>
    <t xml:space="preserve">Vytrhání obrub  s vybouráním lože, s přemístěním hmot na skládku na vzdálenost do 3 m nebo s naložením na dopravní prostředek z krajníků nebo obrubníků stojatých</t>
  </si>
  <si>
    <t>vytrhání žulových obrubníků cca OP6</t>
  </si>
  <si>
    <t>pouze mimo rozsah stavby modernizace silnic u č.p. 3</t>
  </si>
  <si>
    <t>113204111</t>
  </si>
  <si>
    <t>Vytrhání obrub záhonových</t>
  </si>
  <si>
    <t>-758329591</t>
  </si>
  <si>
    <t xml:space="preserve">Vytrhání obrub  s vybouráním lože, s přemístěním hmot na skládku na vzdálenost do 3 m nebo s naložením na dopravní prostředek záhonových</t>
  </si>
  <si>
    <t>stávajícícho chodníku mimo podezdívky u č.p.3 - B</t>
  </si>
  <si>
    <t>140-20-49</t>
  </si>
  <si>
    <t>132212111</t>
  </si>
  <si>
    <t>Hloubení rýh š do 800 mm v soudržných horninách třídy těžitelnosti I, skupiny 3 ručně</t>
  </si>
  <si>
    <t>1919361687</t>
  </si>
  <si>
    <t>Hloubení rýh šířky do 800 mm ručně zapažených i nezapažených, s urovnáním dna do předepsaného profilu a spádu v hornině třídy těžitelnosti I skupiny 3 soudržných</t>
  </si>
  <si>
    <t>hloubení rýhy pro uložení žlabu u č.p.3</t>
  </si>
  <si>
    <t>0,4*0,4*5,5</t>
  </si>
  <si>
    <t>132251251</t>
  </si>
  <si>
    <t>Hloubení rýh nezapažených š do 2000 mm v hornině třídy těžitelnosti I, skupiny 3 objem do 20 m3 strojně</t>
  </si>
  <si>
    <t>581200215</t>
  </si>
  <si>
    <t>Hloubení nezapažených rýh šířky přes 800 do 2 000 mm strojně s urovnáním dna do předepsaného profilu a spádu v hornině třídy těžitelnosti I skupiny 3 do 20 m3</t>
  </si>
  <si>
    <t>výkop pro přípojku od žlabu u č.p.3</t>
  </si>
  <si>
    <t>10*1,2*1</t>
  </si>
  <si>
    <t>1420020309</t>
  </si>
  <si>
    <t>výkop</t>
  </si>
  <si>
    <t>12+0,88</t>
  </si>
  <si>
    <t>2011913513</t>
  </si>
  <si>
    <t>12,88*1,67</t>
  </si>
  <si>
    <t>554722323</t>
  </si>
  <si>
    <t>12,88</t>
  </si>
  <si>
    <t>195103901</t>
  </si>
  <si>
    <t>výkop -obsyp-podsyp</t>
  </si>
  <si>
    <t>12-2,5-1</t>
  </si>
  <si>
    <t>1737013440</t>
  </si>
  <si>
    <t>8,5*2 "Přepočtené koeficientem množství</t>
  </si>
  <si>
    <t>175111101</t>
  </si>
  <si>
    <t>Obsypání potrubí ručně sypaninou bez prohození, uloženou do 3 m</t>
  </si>
  <si>
    <t>-925783759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</si>
  <si>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</si>
  <si>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0,25*1*10</t>
  </si>
  <si>
    <t>58337310</t>
  </si>
  <si>
    <t>štěrkopísek frakce 0/4</t>
  </si>
  <si>
    <t>1267798049</t>
  </si>
  <si>
    <t>2,5*2 "Přepočtené koeficientem množství</t>
  </si>
  <si>
    <t>-2053823052</t>
  </si>
  <si>
    <t>pod chodníky + rýha - B</t>
  </si>
  <si>
    <t>(178+10)-49*1,5</t>
  </si>
  <si>
    <t>Svislé a kompletní konstrukce</t>
  </si>
  <si>
    <t>311113212</t>
  </si>
  <si>
    <t>Nosná zeď tl 200 mm ze štípaných tvárnic ztraceného bednění přírodních včetně výplně z betonu</t>
  </si>
  <si>
    <t>-1490511321</t>
  </si>
  <si>
    <t xml:space="preserve">Nadzákladové zdi z tvárnic ztraceného bednění  štípaných, včetně výplně z betonu třídy C 16/20 přírodních, tloušťky zdiva 200 mm</t>
  </si>
  <si>
    <t>podezdívka oplocení mimo bran a branek výšky 0,5m</t>
  </si>
  <si>
    <t>(30-13)*0,5</t>
  </si>
  <si>
    <t>338171111</t>
  </si>
  <si>
    <t>Osazování sloupků a vzpěr plotových ocelových v do 2,00 m se zalitím MC</t>
  </si>
  <si>
    <t>1739759528</t>
  </si>
  <si>
    <t>Montáž sloupků a vzpěr plotových ocelových trubkových nebo profilovaných výšky do 2,00 m se zalitím cementovou maltou do vynechaných otvorů</t>
  </si>
  <si>
    <t>v běžném provedení 8ks</t>
  </si>
  <si>
    <t>pro brány a branky 6ks</t>
  </si>
  <si>
    <t>338x001</t>
  </si>
  <si>
    <t>Sloupek oplocení pro zabetonování výšky do 1,7m</t>
  </si>
  <si>
    <t>2008410214</t>
  </si>
  <si>
    <t>Sloupek oplocení prozavetonování výšky do 1,7m</t>
  </si>
  <si>
    <t>typ bude upřesněn při provádění s budoucím vlasníkem</t>
  </si>
  <si>
    <t>poplatované provedení - komplet</t>
  </si>
  <si>
    <t>338x002</t>
  </si>
  <si>
    <t>Sloupek brankový a vratový vč. vzpěry - komplet</t>
  </si>
  <si>
    <t>1862977880</t>
  </si>
  <si>
    <t>sloupky poplastované výšky do 1,7m vč, pantů, vzpěry, spojovacíhio materiálu, váček</t>
  </si>
  <si>
    <t>-634438333</t>
  </si>
  <si>
    <t>10*1*0,1</t>
  </si>
  <si>
    <t>457311115</t>
  </si>
  <si>
    <t>Vyrovnávací nebo spádový beton C 16/20 včetně úpravy povrchu</t>
  </si>
  <si>
    <t>2086097849</t>
  </si>
  <si>
    <t xml:space="preserve">Vyrovnávací nebo spádový beton včetně úpravy povrchu  C 16/20</t>
  </si>
  <si>
    <t>podkladový beton pod podezdívku oplocení (mimo branky)</t>
  </si>
  <si>
    <t>(30-13)*0,3*0,15</t>
  </si>
  <si>
    <t>564831111</t>
  </si>
  <si>
    <t>Podklad ze štěrkodrtě ŠD tl 100 mm</t>
  </si>
  <si>
    <t>244932234</t>
  </si>
  <si>
    <t xml:space="preserve">Podklad ze štěrkodrti ŠD  s rozprostřením a zhutněním, po zhutnění tl. 100 mm</t>
  </si>
  <si>
    <t>délka sjezdů + přechody * šíře</t>
  </si>
  <si>
    <t>((3,6+3,75)+(3*2))*1,5</t>
  </si>
  <si>
    <t>455935189</t>
  </si>
  <si>
    <t>plocha chodníku - sjezdů</t>
  </si>
  <si>
    <t>(140-49)*1,5-20,025</t>
  </si>
  <si>
    <t>564871111</t>
  </si>
  <si>
    <t>Podklad ze štěrkodrtě ŠD tl 250 mm</t>
  </si>
  <si>
    <t>1275240647</t>
  </si>
  <si>
    <t xml:space="preserve">Podklad ze štěrkodrti ŠD  s rozprostřením a zhutněním, po zhutnění tl. 250 mm</t>
  </si>
  <si>
    <t>při chybějící konstrukci pod silničními obrubami</t>
  </si>
  <si>
    <t>565161111</t>
  </si>
  <si>
    <t>Vyrovnání povrchu dosavadních podkladů obalovaným kamenivem ACP (OK) tl 80 mm</t>
  </si>
  <si>
    <t>-1425138421</t>
  </si>
  <si>
    <t xml:space="preserve">Vyrovnání povrchu dosavadních podkladů  s rozprostřením hmot a zhutněním obalovaným kamenivem ACP (OK) tl. 80 mm</t>
  </si>
  <si>
    <t>podél obetonování vodících proužků</t>
  </si>
  <si>
    <t>29*0,25</t>
  </si>
  <si>
    <t>567122111</t>
  </si>
  <si>
    <t>Podklad ze směsi stmelené cementem SC C 8/10 (KSC I) tl 120 mm</t>
  </si>
  <si>
    <t>1528015515</t>
  </si>
  <si>
    <t>Podklad ze směsi stmelené cementem SC bez dilatačních spár, s rozprostřením a zhutněním SC C 8/10 (KSC I), po zhutnění tl. 120 mm</t>
  </si>
  <si>
    <t>ve sjezdech</t>
  </si>
  <si>
    <t>šíře sjezdu + přechody * šíře chodníku</t>
  </si>
  <si>
    <t>572341111</t>
  </si>
  <si>
    <t>Vyspravení krytu komunikací po překopech plochy přes 15 m2 asfalt betonem ACO (AB) tl 50 mm</t>
  </si>
  <si>
    <t>1659671518</t>
  </si>
  <si>
    <t>Vyspravení krytu komunikací po překopech inženýrských sítí plochy přes 15 m2 asfaltovým betonem ACO (AB), po zhutnění tl. přes 30 do 50 mm</t>
  </si>
  <si>
    <t>překop mimo rozsah modernizace silnice u č.p.3 a u žlabu</t>
  </si>
  <si>
    <t>572341112</t>
  </si>
  <si>
    <t>Vyspravení krytu komunikací po překopech plochy přes 15 m2 asfalt betonem ACO (AB) tl 70 mm</t>
  </si>
  <si>
    <t>-2008807863</t>
  </si>
  <si>
    <t>Vyspravení krytu komunikací po překopech inženýrských sítí plochy přes 15 m2 asfaltovým betonem ACO (AB), po zhutnění tl. přes 50 do 70 mm</t>
  </si>
  <si>
    <t>573111112</t>
  </si>
  <si>
    <t>Postřik živičný infiltrační s posypem z asfaltu množství 1 kg/m2</t>
  </si>
  <si>
    <t>186895316</t>
  </si>
  <si>
    <t>Postřik infiltrační PI z asfaltu silničního s posypem kamenivem, v množství 1,00 kg/m2</t>
  </si>
  <si>
    <t>573211107</t>
  </si>
  <si>
    <t>Postřik živičný spojovací z asfaltu v množství 0,30 kg/m2</t>
  </si>
  <si>
    <t>2107397222</t>
  </si>
  <si>
    <t>Postřik spojovací PS bez posypu kamenivem z asfaltu silničního, v množství 0,30 kg/m2</t>
  </si>
  <si>
    <t>-1618276611</t>
  </si>
  <si>
    <t>(140-49)*1,5-20</t>
  </si>
  <si>
    <t>960416560</t>
  </si>
  <si>
    <t>ztratné 5% z důvodu četného řezání v atipických šířkách chodníků</t>
  </si>
  <si>
    <t>116,5*1,05</t>
  </si>
  <si>
    <t>122,325*1,02 "Přepočtené koeficientem množství</t>
  </si>
  <si>
    <t>59245020</t>
  </si>
  <si>
    <t>dlažba tvar obdélník betonová 200x100x80mm přírodní</t>
  </si>
  <si>
    <t>-734180941</t>
  </si>
  <si>
    <t>ve sjzezdech</t>
  </si>
  <si>
    <t>20,025*1,05</t>
  </si>
  <si>
    <t>21,026*1,02 "Přepočtené koeficientem množství</t>
  </si>
  <si>
    <t>596211210</t>
  </si>
  <si>
    <t>Kladení zámkové dlažby komunikací pro pěší tl 80 mm skupiny A pl do 50 m2</t>
  </si>
  <si>
    <t>-1034607711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</si>
  <si>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</si>
  <si>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20,025</t>
  </si>
  <si>
    <t>871315221</t>
  </si>
  <si>
    <t>Kanalizační potrubí z tvrdého PVC jednovrstvé tuhost třídy SN8 DN 160</t>
  </si>
  <si>
    <t>-1910826817</t>
  </si>
  <si>
    <t>Kanalizační potrubí z tvrdého PVC v otevřeném výkopu ve sklonu do 20 %, hladkého plnostěnného jednovrstvého, tuhost třídy SN 8 DN 160</t>
  </si>
  <si>
    <t>přípojka od žlabu u č.p.3</t>
  </si>
  <si>
    <t>877310310</t>
  </si>
  <si>
    <t>Montáž kolen na kanalizačním potrubí z PP trub hladkých plnostěnných DN 150</t>
  </si>
  <si>
    <t>582212617</t>
  </si>
  <si>
    <t>Montáž tvarovek na kanalizačním plastovém potrubí z polypropylenu PP hladkého plnostěnného kolen DN 150</t>
  </si>
  <si>
    <t>28612200</t>
  </si>
  <si>
    <t>koleno kanalizační plastové PVC KG DN 160/15° SN12/16</t>
  </si>
  <si>
    <t>1346935586</t>
  </si>
  <si>
    <t>28612201</t>
  </si>
  <si>
    <t>koleno kanalizační plastové PVC KG DN 160/30° SN12/16</t>
  </si>
  <si>
    <t>-1449833294</t>
  </si>
  <si>
    <t>28612202</t>
  </si>
  <si>
    <t>koleno kanalizační plastové PVC KG DN 160/45° SN12/16</t>
  </si>
  <si>
    <t>-284837641</t>
  </si>
  <si>
    <t>916131213</t>
  </si>
  <si>
    <t>Osazení silničního obrubníku betonového stojatého s boční opěrou do lože z betonu prostého</t>
  </si>
  <si>
    <t>-1605071741</t>
  </si>
  <si>
    <t>Osazení silničního obrubníku betonového se zřízením lože, s vyplněním a zatřením spár cementovou maltou stojatého s boční opěrou z betonu prostého, do lože z betonu prostého</t>
  </si>
  <si>
    <t>délka chodníku - pouze mimo rozsah modernizace tedy u č.p.3</t>
  </si>
  <si>
    <t>sjezdy (zpevnění zadní strany)</t>
  </si>
  <si>
    <t>(3,6+3,75)</t>
  </si>
  <si>
    <t>59217029</t>
  </si>
  <si>
    <t>obrubník betonový silniční nájezdový 1000x150x150mm</t>
  </si>
  <si>
    <t>842998363</t>
  </si>
  <si>
    <t>snížené</t>
  </si>
  <si>
    <t>9*1,05</t>
  </si>
  <si>
    <t>(3,6+3,75)*1,05</t>
  </si>
  <si>
    <t>17,168*1,02 "Přepočtené koeficientem množství</t>
  </si>
  <si>
    <t>651286579</t>
  </si>
  <si>
    <t>délka obrub - B</t>
  </si>
  <si>
    <t>(140-49+1,5)</t>
  </si>
  <si>
    <t>přerušení ve sjezdech</t>
  </si>
  <si>
    <t>-(3,6+3,75)</t>
  </si>
  <si>
    <t>1149805032</t>
  </si>
  <si>
    <t>85,15*1,02</t>
  </si>
  <si>
    <t>919731121</t>
  </si>
  <si>
    <t>Zarovnání styčné plochy podkladu nebo krytu živičného tl do 50 mm</t>
  </si>
  <si>
    <t>788205365</t>
  </si>
  <si>
    <t xml:space="preserve">Zarovnání styčné plochy podkladu nebo krytu podél vybourané části komunikace nebo zpevněné plochy  živičné tl. do 50 mm</t>
  </si>
  <si>
    <t>919732211</t>
  </si>
  <si>
    <t>Styčná spára napojení nového živičného povrchu na stávající za tepla š 15 mm hl 25 mm s prořezáním</t>
  </si>
  <si>
    <t>135140075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</si>
  <si>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</si>
  <si>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podél silnice bez rekonstrukce pro trhání obrubníků</t>
  </si>
  <si>
    <t>2*10</t>
  </si>
  <si>
    <t>919735112</t>
  </si>
  <si>
    <t>Řezání stávajícího živičného krytu hl do 100 mm</t>
  </si>
  <si>
    <t>-2069825467</t>
  </si>
  <si>
    <t xml:space="preserve">Řezání stávajícího živičného krytu nebo podkladu  hloubky přes 50 do 100 mm</t>
  </si>
  <si>
    <t>935113112</t>
  </si>
  <si>
    <t>Osazení odvodňovacího polymerbetonového žlabu s krycím roštem šířky přes 200 mm</t>
  </si>
  <si>
    <t>-2045629612</t>
  </si>
  <si>
    <t xml:space="preserve">Osazení odvodňovacího žlabu s krycím roštem  polymerbetonového šířky přes 200 mm</t>
  </si>
  <si>
    <t>x001</t>
  </si>
  <si>
    <t>Polymerbetonový žlab s integrovaným krycím roštem šíře 250mm třídy D400</t>
  </si>
  <si>
    <t>bm</t>
  </si>
  <si>
    <t>674721410</t>
  </si>
  <si>
    <t>včetně čel a čistícího kusu</t>
  </si>
  <si>
    <t>odtok DN150 bez sifonu</t>
  </si>
  <si>
    <t>včetně úprav pro osazení v oblouku (dle obrub)</t>
  </si>
  <si>
    <t>5,5</t>
  </si>
  <si>
    <t>9x001</t>
  </si>
  <si>
    <t>Vybourání oplocení s ocelovou výplní výšky do 1,5m</t>
  </si>
  <si>
    <t>-67641383</t>
  </si>
  <si>
    <t>demontáž výplní z ocelových plechů, branek, uložení</t>
  </si>
  <si>
    <t>vytrhání ocelových sloupků</t>
  </si>
  <si>
    <t>9x002</t>
  </si>
  <si>
    <t>Oplocení výšky 1,25m vč. branek</t>
  </si>
  <si>
    <t>-381503428</t>
  </si>
  <si>
    <t>osazení nového oplocení výšky do 1,25m</t>
  </si>
  <si>
    <t>2x branka dvoukřídlá šíře do 4m</t>
  </si>
  <si>
    <t>1y branka vstupní jednokřídlá šíře do 1,2m</t>
  </si>
  <si>
    <t>provedení v antikorozní úpravě pozinkováním s poplastováním</t>
  </si>
  <si>
    <t xml:space="preserve">výplň drátěná </t>
  </si>
  <si>
    <t>9x003</t>
  </si>
  <si>
    <t>Ocelový poklopb třídy zatížení B125 1000x1000mm</t>
  </si>
  <si>
    <t>543045568</t>
  </si>
  <si>
    <t xml:space="preserve">nerezový poklop 1000x1000mm s rámem a s výztuhami </t>
  </si>
  <si>
    <t>třída únosnosti B125 s zajištěním proti odcizení</t>
  </si>
  <si>
    <t>včetrně osazení a podbetonování</t>
  </si>
  <si>
    <t>demontáž stávajícícho vč, rámu</t>
  </si>
  <si>
    <t>-1516875815</t>
  </si>
  <si>
    <t>42455779</t>
  </si>
  <si>
    <t>64,049*4 "Přepočtené koeficientem množství</t>
  </si>
  <si>
    <t>54</t>
  </si>
  <si>
    <t>-714290935</t>
  </si>
  <si>
    <t>55</t>
  </si>
  <si>
    <t>997013645</t>
  </si>
  <si>
    <t>Poplatek za uložení na skládce (skládkovné) odpadu asfaltového bez dehtu kód odpadu 17 03 02</t>
  </si>
  <si>
    <t>105765751</t>
  </si>
  <si>
    <t>Poplatek za uložení stavebního odpadu na skládce (skládkovné) asfaltového bez obsahu dehtu zatříděného do Katalogu odpadů pod kódem 17 03 02</t>
  </si>
  <si>
    <t>15,0</t>
  </si>
  <si>
    <t>56</t>
  </si>
  <si>
    <t>2087344226</t>
  </si>
  <si>
    <t>64,049-15</t>
  </si>
  <si>
    <t>57</t>
  </si>
  <si>
    <t>-203775063</t>
  </si>
  <si>
    <t>401-380-21 - SO 401 VEŘEJNÉ OSVĚTLENÍ</t>
  </si>
  <si>
    <t>PSV - Práce a dodávky PSV</t>
  </si>
  <si>
    <t xml:space="preserve">    741 - Elektroinstalace - silnoproud</t>
  </si>
  <si>
    <t>131213101</t>
  </si>
  <si>
    <t>Hloubení jam v soudržných horninách třídy těžitelnosti I, skupiny 3 ručně</t>
  </si>
  <si>
    <t>1408674086</t>
  </si>
  <si>
    <t>Hloubení jam ručně zapažených i nezapažených s urovnáním dna do předepsaného profilu a spádu v hornině třídy těžitelnosti I skupiny 3 soudržných</t>
  </si>
  <si>
    <t>výkopay jam pro sloupy 4ks</t>
  </si>
  <si>
    <t>4*0,8*0,8*1,5</t>
  </si>
  <si>
    <t>131251100</t>
  </si>
  <si>
    <t>Hloubení jam nezapažených v hornině třídy těžitelnosti I, skupiny 3 objem do 20 m3 strojně</t>
  </si>
  <si>
    <t>-271525113</t>
  </si>
  <si>
    <t>Hloubení nezapažených jam a zářezů strojně s urovnáním dna do předepsaného profilu a spádu v hornině třídy těžitelnosti I skupiny 3 do 20 m3</t>
  </si>
  <si>
    <t>jáma pro protlak</t>
  </si>
  <si>
    <t>3,5*2,5*1,5</t>
  </si>
  <si>
    <t>-658464018</t>
  </si>
  <si>
    <t>výkop rýhy š.35cm, hl. 80cm volný terén</t>
  </si>
  <si>
    <t>17*0,35*0,8</t>
  </si>
  <si>
    <t>výkop rýhy š.35cm, hl. 50cm volný terén, vedení v chodníku</t>
  </si>
  <si>
    <t>190*0,35*0,5</t>
  </si>
  <si>
    <t>13x001</t>
  </si>
  <si>
    <t>Kontrola stavu st. osvětlení</t>
  </si>
  <si>
    <t>hodin</t>
  </si>
  <si>
    <t>-1204470215</t>
  </si>
  <si>
    <t>zjištění stavu stávajících rozvodů a kabelů, vč kopaných sond</t>
  </si>
  <si>
    <t>komplet</t>
  </si>
  <si>
    <t>13x002</t>
  </si>
  <si>
    <t>Demontáž sloupu a jeho zpětné osazení</t>
  </si>
  <si>
    <t>-158978831</t>
  </si>
  <si>
    <t>Demontáž sloupu a jeho osazení</t>
  </si>
  <si>
    <t>demontáž st. sloupi vč. kabeláže</t>
  </si>
  <si>
    <t>osazení sloupu na nové místo vč. zapojení kabeláže</t>
  </si>
  <si>
    <t>(příprava místa - nový základ řešen samostatně)</t>
  </si>
  <si>
    <t>13x003</t>
  </si>
  <si>
    <t>Vybourání základové patky v zemi</t>
  </si>
  <si>
    <t>2114085809</t>
  </si>
  <si>
    <t>vybourání základu po odstranění sloupu vč. zemních prací, odbvozu, uložení</t>
  </si>
  <si>
    <t>141720005</t>
  </si>
  <si>
    <t>Neřízený zemní protlak strojně vnějšího průměru do 110 mm v hornině třídy těžitelnosti I, skupiny 1 a 2</t>
  </si>
  <si>
    <t>2017039435</t>
  </si>
  <si>
    <t>Neřízený zemní protlak v hornině třídy těžitelnosti I, skupiny 1 a 2 vnějšího průměru protlaku přes 90 do 110 mm</t>
  </si>
  <si>
    <t>13010296</t>
  </si>
  <si>
    <t>tyč ocelová plochá jakost 11 375 110x5mm</t>
  </si>
  <si>
    <t>879468903</t>
  </si>
  <si>
    <t>12*0,01973</t>
  </si>
  <si>
    <t>-677464734</t>
  </si>
  <si>
    <t>167111101</t>
  </si>
  <si>
    <t>Nakládání výkopku z hornin třídy těžitelnosti I, skupiny 1 až 3 ručně</t>
  </si>
  <si>
    <t>-2020766191</t>
  </si>
  <si>
    <t>Nakládání, skládání a překládání neulehlého výkopku nebo sypaniny ručně nakládání, z hornin třídy těžitelnosti I, skupiny 1 až 3</t>
  </si>
  <si>
    <t>odvoz zeminy podsyp + obsyp + jam pro sloupy</t>
  </si>
  <si>
    <t>11,13</t>
  </si>
  <si>
    <t>4,235</t>
  </si>
  <si>
    <t>3,8</t>
  </si>
  <si>
    <t>-1611336567</t>
  </si>
  <si>
    <t>19,165*1,67</t>
  </si>
  <si>
    <t>1849825377</t>
  </si>
  <si>
    <t>174111101</t>
  </si>
  <si>
    <t>Zásyp jam, šachet rýh nebo kolem objektů sypaninou se zhutněním ručně</t>
  </si>
  <si>
    <t>-339183445</t>
  </si>
  <si>
    <t>Zásyp sypaninou z jakékoliv horniny ručně s uložením výkopku ve vrstvách se zhutněním jam, šachet, rýh nebo kolem objektů v těchto vykopávkách</t>
  </si>
  <si>
    <t>13,125+38,01</t>
  </si>
  <si>
    <t>175111201</t>
  </si>
  <si>
    <t>Obsypání objektu nad přilehlým původním terénem sypaninou bez prohození, uloženou do 3 m ručně</t>
  </si>
  <si>
    <t>-120627555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</si>
  <si>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</si>
  <si>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obsyp kabelů</t>
  </si>
  <si>
    <t>212*0,35*0,15</t>
  </si>
  <si>
    <t>58337308</t>
  </si>
  <si>
    <t>štěrkopísek frakce 0/2</t>
  </si>
  <si>
    <t>1842869270</t>
  </si>
  <si>
    <t>11,13*2 "Přepočtené koeficientem množství</t>
  </si>
  <si>
    <t>212792111</t>
  </si>
  <si>
    <t>Odvodnění mostní opěry - drenážní flexibilní svislé plastové potrubí DN 65</t>
  </si>
  <si>
    <t>-830448272</t>
  </si>
  <si>
    <t>Odvodnění mostní opěry z plastových trub drenážní potrubí flexibilní svislé DN 65</t>
  </si>
  <si>
    <t xml:space="preserve">osazení flexibilního potrubí  - chráničky kabelu</t>
  </si>
  <si>
    <t>220</t>
  </si>
  <si>
    <t>275313711</t>
  </si>
  <si>
    <t>Základové patky z betonu tř. C 20/25</t>
  </si>
  <si>
    <t>633802290</t>
  </si>
  <si>
    <t>Základy z betonu prostého patky a bloky z betonu kamenem neprokládaného tř. C 20/25</t>
  </si>
  <si>
    <t>včetně trouby DN300 pro osazení sloupu a prostupů pro kabeláže</t>
  </si>
  <si>
    <t>OSM.225020</t>
  </si>
  <si>
    <t>KGEM trouba DN315x7,7/2000 SN4</t>
  </si>
  <si>
    <t>-72328571</t>
  </si>
  <si>
    <t>894812149</t>
  </si>
  <si>
    <t xml:space="preserve">Příplatek k rourám DN 315 za uříznutí  roury</t>
  </si>
  <si>
    <t>-1210397398</t>
  </si>
  <si>
    <t>Revizní a čistící šachta z polypropylenu PP pro hladké trouby DN 315 roura šachtová korugovaná Příplatek k cenám 2131 - 2142 za uříznutí šachtové roury</t>
  </si>
  <si>
    <t>58343810</t>
  </si>
  <si>
    <t>kamenivo drcené hrubé frakce 4/8</t>
  </si>
  <si>
    <t>1547997844</t>
  </si>
  <si>
    <t>pro obsyp stožáru v trubce</t>
  </si>
  <si>
    <t>0,125*4</t>
  </si>
  <si>
    <t>451541111</t>
  </si>
  <si>
    <t>Lože pod kabely otevřený výkop ze štěrkodrtě</t>
  </si>
  <si>
    <t>-1024135714</t>
  </si>
  <si>
    <t>Lože pod potrubí, stoky a drobné objekty v otevřeném výkopu ze štěrkodrtě 0-63 mm</t>
  </si>
  <si>
    <t>lože pro kabely</t>
  </si>
  <si>
    <t>121*0,35*0,1</t>
  </si>
  <si>
    <t>899722113</t>
  </si>
  <si>
    <t>Krytí potrubí z plastů výstražnou fólií z PVC 34cm</t>
  </si>
  <si>
    <t>-41728941</t>
  </si>
  <si>
    <t>Krytí potrubí z plastů výstražnou fólií z PVC šířky 34 cm</t>
  </si>
  <si>
    <t>vč. výstražné fólie červené barvy</t>
  </si>
  <si>
    <t>212</t>
  </si>
  <si>
    <t>945412112</t>
  </si>
  <si>
    <t>Teleskopická hydraulická montážní plošina výška zdvihu do 21 m</t>
  </si>
  <si>
    <t>den</t>
  </si>
  <si>
    <t>1958376910</t>
  </si>
  <si>
    <t xml:space="preserve">Teleskopická hydraulická montážní plošina  na samohybném podvozku, s otočným košem výšky zdvihu do 21 m</t>
  </si>
  <si>
    <t>výška plošiny do 12m</t>
  </si>
  <si>
    <t>včetně přistavení plošiny 3 dny</t>
  </si>
  <si>
    <t>hodin 4+4+2+2</t>
  </si>
  <si>
    <t>PSV</t>
  </si>
  <si>
    <t>Práce a dodávky PSV</t>
  </si>
  <si>
    <t>741</t>
  </si>
  <si>
    <t>Elektroinstalace - silnoproud</t>
  </si>
  <si>
    <t>741110402</t>
  </si>
  <si>
    <t>Montáž hadice ochranná kovová s nasunutím do krabic D přes 25 do 50 mm uložená volně</t>
  </si>
  <si>
    <t>-1356474283</t>
  </si>
  <si>
    <t>Montáž hadic ochranných s nasunutím do krabic kovových, uložených volně, Ø přes 25 do 50 mm</t>
  </si>
  <si>
    <t>34571351</t>
  </si>
  <si>
    <t>trubka elektroinstalační ohebná dvouplášťová korugovaná (chránička) D 41/50mm, HDPE+LDPE</t>
  </si>
  <si>
    <t>565050777</t>
  </si>
  <si>
    <t>220*1,05 "Přepočtené koeficientem množství</t>
  </si>
  <si>
    <t>741122142</t>
  </si>
  <si>
    <t>Montáž kabel Cu plný kulatý žíla 5x1,5 až 2,5 mm2 zatažený v trubkách (např. CYKY)</t>
  </si>
  <si>
    <t>1039921404</t>
  </si>
  <si>
    <t>Montáž kabelů měděných bez ukončení uložených v trubkách zatažených plných kulatých nebo bezhalogenových (např. CYKY) počtu a průřezu žil 5x1,5 až 2,5 mm2</t>
  </si>
  <si>
    <t>34111090</t>
  </si>
  <si>
    <t>kabel instalační jádro Cu plné izolace PVC plášť PVC 450/750V (CYKY) 5x1,5mm2</t>
  </si>
  <si>
    <t>-611038841</t>
  </si>
  <si>
    <t>50*1,15 "Přepočtené koeficientem množství</t>
  </si>
  <si>
    <t>741123311</t>
  </si>
  <si>
    <t>Montáž kabel Al plný nebo laněný kulatý žíla 4x10 až 16 mm2 uložený pevně (např. AYKY)</t>
  </si>
  <si>
    <t>1661997531</t>
  </si>
  <si>
    <t>Montáž kabelů hliníkových bez ukončení uložených pevně plných nebo laněných kulatých (např. AYKY) počtu a průřezu žil 4x16 mm2</t>
  </si>
  <si>
    <t>v plastové flexibilní chráničce</t>
  </si>
  <si>
    <t>34112316</t>
  </si>
  <si>
    <t>kabel instalační jádro Al plné izolace PVC plášť PVC 450/750V (AYKY) 4x16mm2</t>
  </si>
  <si>
    <t>-1116547221</t>
  </si>
  <si>
    <t>212*1,15 "Přepočtené koeficientem množství</t>
  </si>
  <si>
    <t>741127156</t>
  </si>
  <si>
    <t>Montáž přípojnicový rozvod Al průmyslový upevňovací část - ocelový stožár</t>
  </si>
  <si>
    <t>1428088960</t>
  </si>
  <si>
    <t>Montáž přípojnicového rozvodu z vodičů hliníkových průmyslového upevňovacích částí ocelového stožáru</t>
  </si>
  <si>
    <t>741x101</t>
  </si>
  <si>
    <t>svorkovnice stožárová přímá + poj. spodek + poj. E14 4A</t>
  </si>
  <si>
    <t>594151715</t>
  </si>
  <si>
    <t>741132145</t>
  </si>
  <si>
    <t>Ukončení kabelů 5x1,5 až 4 mm2 smršťovací záklopkou nebo páskem bez letování</t>
  </si>
  <si>
    <t>-2050588228</t>
  </si>
  <si>
    <t>Ukončení kabelů smršťovací záklopkou nebo páskou se zapojením bez letování, počtu a průřezu žil 5x1,5 až 4 mm2</t>
  </si>
  <si>
    <t>741132302</t>
  </si>
  <si>
    <t>Ukončení kabelů nebo vodičů do 1 kV koncovkou ucpávkovou do 4 žil průměru 16 mm jednoduchý nástavec</t>
  </si>
  <si>
    <t>-1902725425</t>
  </si>
  <si>
    <t>Ukončení kabelů nebo vodičů koncovkou nebo s vývodkou ucpávkovou do 4 žil s jednoduchým nástavcem průměru 16 mm</t>
  </si>
  <si>
    <t>741210003</t>
  </si>
  <si>
    <t>Montáž rozvodnice oceloplechová nebo plastová běžná do 100 kg</t>
  </si>
  <si>
    <t>-1995097045</t>
  </si>
  <si>
    <t>Montáž rozvodnic oceloplechových nebo plastových bez zapojení vodičů běžných, hmotnosti do 100 kg</t>
  </si>
  <si>
    <t>sloupkový rozvaděč, krytí IP54</t>
  </si>
  <si>
    <t>svorkovnice, DIN lišty 3x odpojovač, + pojistky 6A gG, uzemňovací přípojnice</t>
  </si>
  <si>
    <t>včetně materiálu komplet</t>
  </si>
  <si>
    <t>741410041</t>
  </si>
  <si>
    <t>Montáž vodič uzemňovací drát nebo lano D do 10 mm v městské zástavbě</t>
  </si>
  <si>
    <t>-617530694</t>
  </si>
  <si>
    <t>Montáž uzemňovacího vedení s upevněním, propojením a připojením pomocí svorek v zemi s izolací spojů drátu nebo lana Ø do 10 mm v městské zástavbě</t>
  </si>
  <si>
    <t>35441073</t>
  </si>
  <si>
    <t>drát D 10mm FeZn</t>
  </si>
  <si>
    <t>-1768725454</t>
  </si>
  <si>
    <t>354x001</t>
  </si>
  <si>
    <t xml:space="preserve">svorka zemní páska  - drát, natřená</t>
  </si>
  <si>
    <t>-833535583</t>
  </si>
  <si>
    <t>741x001</t>
  </si>
  <si>
    <t>Zemní kabelová spojka 4x16mm</t>
  </si>
  <si>
    <t>-6391195</t>
  </si>
  <si>
    <t xml:space="preserve">včetně přípravy, zemních prací, </t>
  </si>
  <si>
    <t>741x102</t>
  </si>
  <si>
    <t xml:space="preserve">Osazení stožáru, ocelový, pozinkovaný  h 7,2m 133/108/89 E=150mm M+D</t>
  </si>
  <si>
    <t>-746225050</t>
  </si>
  <si>
    <t>741x103</t>
  </si>
  <si>
    <t>Výložník ocelový obloukový, pozink, 1/89-180 pr.60mm</t>
  </si>
  <si>
    <t>-362969030</t>
  </si>
  <si>
    <t>741x104</t>
  </si>
  <si>
    <t>M+D ochraná manžeta stožáru d133</t>
  </si>
  <si>
    <t>-1138106798</t>
  </si>
  <si>
    <t>741x105</t>
  </si>
  <si>
    <t>svítidlo uliční halogenidové 1x70W S/H IP65 + zdroj 70W E27</t>
  </si>
  <si>
    <t>1247336305</t>
  </si>
  <si>
    <t>799x002</t>
  </si>
  <si>
    <t>Projektová dokumentace skutečného stavu VO</t>
  </si>
  <si>
    <t>hod</t>
  </si>
  <si>
    <t>-99072451</t>
  </si>
  <si>
    <t>799x003</t>
  </si>
  <si>
    <t>Výchozí revizní zpráva VO</t>
  </si>
  <si>
    <t>249391081</t>
  </si>
  <si>
    <t>001-380-21 - VRN-001 VŠEOBECNÉ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</si>
  <si>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</si>
  <si>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</si>
  <si>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</si>
  <si>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</si>
  <si>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</si>
  <si>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</si>
  <si>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</si>
  <si>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</si>
  <si>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</si>
  <si>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</si>
  <si>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soubor</t>
  </si>
  <si>
    <t>1024</t>
  </si>
  <si>
    <t>1875279431</t>
  </si>
  <si>
    <t>geometrický plán pro dělění pozemků</t>
  </si>
  <si>
    <t>vytačení stavby</t>
  </si>
  <si>
    <t>zaměření stavby</t>
  </si>
  <si>
    <t>VRN3</t>
  </si>
  <si>
    <t>Zařízení staveniště</t>
  </si>
  <si>
    <t>030001000</t>
  </si>
  <si>
    <t>1383099183</t>
  </si>
  <si>
    <t>veškeré sociální a skladové zařízení pro zaměstnance a skládku materiálu</t>
  </si>
  <si>
    <t>zabezpěčení staveniště</t>
  </si>
  <si>
    <t>zabezpečení dopravy a objízdné trasy</t>
  </si>
  <si>
    <t>VRN4</t>
  </si>
  <si>
    <t>Inženýrská činnost</t>
  </si>
  <si>
    <t>040001000</t>
  </si>
  <si>
    <t>1240544264</t>
  </si>
  <si>
    <t>veškerá inženýrská činnost na stavbě</t>
  </si>
  <si>
    <t>zajištění vytyčení, zaměření a skutečného provedení</t>
  </si>
  <si>
    <t>veškerá součinnost, zajištění kontrolních dní a zázemí</t>
  </si>
  <si>
    <t>veškeré správní poplatky v souvislosti s výstavbou</t>
  </si>
  <si>
    <t>zajištění veškerých podkladů pro kolaudaci a předání stavby</t>
  </si>
  <si>
    <t>zkoušky (mimo revize VO)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</si>
</sst>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380-21-A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CHODNÍKY V ORLICKÉM PODHŮŘÍ - ROZSOCHA Část 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ORLICKÉ PODHŮŘÍ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5. 4. 2021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Orlické Podhůří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JDS projekt,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Suchánek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'101-380-21-A - SO 101 CHO...'!J30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'101-380-21-A - SO 101 CHO...'!P125</f>
        <v>0</v>
      </c>
      <c r="AV95" s="128">
        <f>'101-380-21-A - SO 101 CHO...'!J33</f>
        <v>0</v>
      </c>
      <c r="AW95" s="128">
        <f>'101-380-21-A - SO 101 CHO...'!J34</f>
        <v>0</v>
      </c>
      <c r="AX95" s="128">
        <f>'101-380-21-A - SO 101 CHO...'!J35</f>
        <v>0</v>
      </c>
      <c r="AY95" s="128">
        <f>'101-380-21-A - SO 101 CHO...'!J36</f>
        <v>0</v>
      </c>
      <c r="AZ95" s="128">
        <f>'101-380-21-A - SO 101 CHO...'!F33</f>
        <v>0</v>
      </c>
      <c r="BA95" s="128">
        <f>'101-380-21-A - SO 101 CHO...'!F34</f>
        <v>0</v>
      </c>
      <c r="BB95" s="128">
        <f>'101-380-21-A - SO 101 CHO...'!F35</f>
        <v>0</v>
      </c>
      <c r="BC95" s="128">
        <f>'101-380-21-A - SO 101 CHO...'!F36</f>
        <v>0</v>
      </c>
      <c r="BD95" s="130">
        <f>'101-380-21-A - SO 101 CHO...'!F37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'102-380-21-A - SO 102 ZPE...'!J30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'102-380-21-A - SO 102 ZPE...'!P125</f>
        <v>0</v>
      </c>
      <c r="AV96" s="128">
        <f>'102-380-21-A - SO 102 ZPE...'!J33</f>
        <v>0</v>
      </c>
      <c r="AW96" s="128">
        <f>'102-380-21-A - SO 102 ZPE...'!J34</f>
        <v>0</v>
      </c>
      <c r="AX96" s="128">
        <f>'102-380-21-A - SO 102 ZPE...'!J35</f>
        <v>0</v>
      </c>
      <c r="AY96" s="128">
        <f>'102-380-21-A - SO 102 ZPE...'!J36</f>
        <v>0</v>
      </c>
      <c r="AZ96" s="128">
        <f>'102-380-21-A - SO 102 ZPE...'!F33</f>
        <v>0</v>
      </c>
      <c r="BA96" s="128">
        <f>'102-380-21-A - SO 102 ZPE...'!F34</f>
        <v>0</v>
      </c>
      <c r="BB96" s="128">
        <f>'102-380-21-A - SO 102 ZPE...'!F35</f>
        <v>0</v>
      </c>
      <c r="BC96" s="128">
        <f>'102-380-21-A - SO 102 ZPE...'!F36</f>
        <v>0</v>
      </c>
      <c r="BD96" s="130">
        <f>'102-380-21-A - SO 102 ZPE...'!F37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'401-380-21 - SO 401 VEŘEJ...'!J30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'401-380-21 - SO 401 VEŘEJ...'!P124</f>
        <v>0</v>
      </c>
      <c r="AV97" s="128">
        <f>'401-380-21 - SO 401 VEŘEJ...'!J33</f>
        <v>0</v>
      </c>
      <c r="AW97" s="128">
        <f>'401-380-21 - SO 401 VEŘEJ...'!J34</f>
        <v>0</v>
      </c>
      <c r="AX97" s="128">
        <f>'401-380-21 - SO 401 VEŘEJ...'!J35</f>
        <v>0</v>
      </c>
      <c r="AY97" s="128">
        <f>'401-380-21 - SO 401 VEŘEJ...'!J36</f>
        <v>0</v>
      </c>
      <c r="AZ97" s="128">
        <f>'401-380-21 - SO 401 VEŘEJ...'!F33</f>
        <v>0</v>
      </c>
      <c r="BA97" s="128">
        <f>'401-380-21 - SO 401 VEŘEJ...'!F34</f>
        <v>0</v>
      </c>
      <c r="BB97" s="128">
        <f>'401-380-21 - SO 401 VEŘEJ...'!F35</f>
        <v>0</v>
      </c>
      <c r="BC97" s="128">
        <f>'401-380-21 - SO 401 VEŘEJ...'!F36</f>
        <v>0</v>
      </c>
      <c r="BD97" s="130">
        <f>'401-380-21 - SO 401 VEŘEJ...'!F37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24.7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'001-380-21 - VRN-001 VŠEO...'!J30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'001-380-21 - VRN-001 VŠEO...'!P120</f>
        <v>0</v>
      </c>
      <c r="AV98" s="133">
        <f>'001-380-21 - VRN-001 VŠEO...'!J33</f>
        <v>0</v>
      </c>
      <c r="AW98" s="133">
        <f>'001-380-21 - VRN-001 VŠEO...'!J34</f>
        <v>0</v>
      </c>
      <c r="AX98" s="133">
        <f>'001-380-21 - VRN-001 VŠEO...'!J35</f>
        <v>0</v>
      </c>
      <c r="AY98" s="133">
        <f>'001-380-21 - VRN-001 VŠEO...'!J36</f>
        <v>0</v>
      </c>
      <c r="AZ98" s="133">
        <f>'001-380-21 - VRN-001 VŠEO...'!F33</f>
        <v>0</v>
      </c>
      <c r="BA98" s="133">
        <f>'001-380-21 - VRN-001 VŠEO...'!F34</f>
        <v>0</v>
      </c>
      <c r="BB98" s="133">
        <f>'001-380-21 - VRN-001 VŠEO...'!F35</f>
        <v>0</v>
      </c>
      <c r="BC98" s="133">
        <f>'001-380-21 - VRN-001 VŠEO...'!F36</f>
        <v>0</v>
      </c>
      <c r="BD98" s="135">
        <f>'001-380-21 - VRN-001 VŠEO...'!F37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XEHtW8PaJ9P3hCSxCmy/PBluToi1m1/soJ3zNsu0oX3Ax+FI/5ZfHxSt+Vg0BzvCPXc5JQw96BaXKSU0PrNSaQ==" hashValue="uLYiIZ/QRrUEuXjbsGYmmc+fo/O+D09UnLOReEq9FdVkeXgbSk5QsCbtkrzUa6aQtrRksQcLLKr6oNZgUgRVC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01-380-21-A - SO 101 CHO...'!C2" display="/"/>
    <hyperlink ref="A96" location="'102-380-21-A - SO 102 ZPE...'!C2" display="/"/>
    <hyperlink ref="A97" location="'401-380-21 - SO 401 VEŘEJ...'!C2" display="/"/>
    <hyperlink ref="A98" location="'001-380-21 - VRN-001 VŠE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CHODNÍKY V ORLICKÉM PODHŮŘÍ - ROZSOCHA Část 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99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ROUND((SUM(BE125:BE311)),  2)</f>
        <v>0</v>
      </c>
      <c r="G33" s="38"/>
      <c r="H33" s="38"/>
      <c r="I33" s="155">
        <v>0.20999999999999999</v>
      </c>
      <c r="J33" s="154">
        <f>ROUND(((SUM(BE125:BE311))*I33),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ROUND((SUM(BF125:BF311)),  2)</f>
        <v>0</v>
      </c>
      <c r="G34" s="38"/>
      <c r="H34" s="38"/>
      <c r="I34" s="155">
        <v>0.14999999999999999</v>
      </c>
      <c r="J34" s="154">
        <f>ROUND(((SUM(BF125:BF311))*I34),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ROUND((SUM(BG125:BG311)),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ROUND((SUM(BH125:BH311)),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ROUND((SUM(BI125:BI311)),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CHODNÍKY V ORLICKÉM PODHŮŘÍ - ROZSOCHA Část 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101-380-21-A - SO 101 CHODNÍKY 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ORLICKÉ PODHŮŘÍ</v>
      </c>
      <c r="G89" s="40"/>
      <c r="H89" s="40"/>
      <c r="I89" s="32" t="s">
        <v>22</v>
      </c>
      <c r="J89" s="79" t="str">
        <f>IF(J12="","",J12)</f>
        <v>5. 4. 2021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Orlické podhůřé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hidden="1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J217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J225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J230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J249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J283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112</v>
      </c>
      <c r="E104" s="188"/>
      <c r="F104" s="188"/>
      <c r="G104" s="188"/>
      <c r="H104" s="188"/>
      <c r="I104" s="188"/>
      <c r="J104" s="189">
        <f>J298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113</v>
      </c>
      <c r="E105" s="188"/>
      <c r="F105" s="188"/>
      <c r="G105" s="188"/>
      <c r="H105" s="188"/>
      <c r="I105" s="188"/>
      <c r="J105" s="189">
        <f>J309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CHODNÍKY V ORLICKÉM PODHŮŘÍ - ROZSOCHA Část 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101-380-21-A - SO 101 CHODNÍKY 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ORLICKÉ PODHŮŘÍ</v>
      </c>
      <c r="G119" s="40"/>
      <c r="H119" s="40"/>
      <c r="I119" s="32" t="s">
        <v>22</v>
      </c>
      <c r="J119" s="79" t="str">
        <f>IF(J12="","",J12)</f>
        <v>5. 4. 2021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Obec Orlické podhůřé</v>
      </c>
      <c r="G121" s="40"/>
      <c r="H121" s="40"/>
      <c r="I121" s="32" t="s">
        <v>30</v>
      </c>
      <c r="J121" s="36" t="str">
        <f>E21</f>
        <v>JDS projekt,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Suchánek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115</v>
      </c>
      <c r="D124" s="194" t="s">
        <v>61</v>
      </c>
      <c r="E124" s="194" t="s">
        <v>57</v>
      </c>
      <c r="F124" s="194" t="s">
        <v>58</v>
      </c>
      <c r="G124" s="194" t="s">
        <v>116</v>
      </c>
      <c r="H124" s="194" t="s">
        <v>117</v>
      </c>
      <c r="I124" s="194" t="s">
        <v>118</v>
      </c>
      <c r="J124" s="194" t="s">
        <v>102</v>
      </c>
      <c r="K124" s="195" t="s">
        <v>119</v>
      </c>
      <c r="L124" s="196"/>
      <c r="M124" s="100" t="s">
        <v>1</v>
      </c>
      <c r="N124" s="101" t="s">
        <v>40</v>
      </c>
      <c r="O124" s="101" t="s">
        <v>120</v>
      </c>
      <c r="P124" s="101" t="s">
        <v>121</v>
      </c>
      <c r="Q124" s="101" t="s">
        <v>122</v>
      </c>
      <c r="R124" s="101" t="s">
        <v>123</v>
      </c>
      <c r="S124" s="101" t="s">
        <v>124</v>
      </c>
      <c r="T124" s="102" t="s">
        <v>125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126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229.14788150000001</v>
      </c>
      <c r="S125" s="104"/>
      <c r="T125" s="200">
        <f>T126</f>
        <v>32.399999999999999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104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127</v>
      </c>
      <c r="F126" s="205" t="s">
        <v>128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P127+P217+P225+P230+P249+P283+P298+P309</f>
        <v>0</v>
      </c>
      <c r="Q126" s="210"/>
      <c r="R126" s="211">
        <f>R127+R217+R225+R230+R249+R283+R298+R309</f>
        <v>229.14788150000001</v>
      </c>
      <c r="S126" s="210"/>
      <c r="T126" s="212">
        <f>T127+T217+T225+T230+T249+T283+T298+T309</f>
        <v>32.399999999999999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129</v>
      </c>
      <c r="BK126" s="215">
        <f>BK127+BK217+BK225+BK230+BK249+BK283+BK298+BK309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130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SUM(P128:P216)</f>
        <v>0</v>
      </c>
      <c r="Q127" s="210"/>
      <c r="R127" s="211">
        <f>SUM(R128:R216)</f>
        <v>74.459670000000003</v>
      </c>
      <c r="S127" s="210"/>
      <c r="T127" s="212">
        <f>SUM(T128:T216)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129</v>
      </c>
      <c r="BK127" s="215">
        <f>SUM(BK128:BK216)</f>
        <v>0</v>
      </c>
    </row>
    <row r="128" s="2" customFormat="1" ht="37.8" customHeight="1">
      <c r="A128" s="38"/>
      <c r="B128" s="39"/>
      <c r="C128" s="218" t="s">
        <v>84</v>
      </c>
      <c r="D128" s="218" t="s">
        <v>131</v>
      </c>
      <c r="E128" s="219" t="s">
        <v>132</v>
      </c>
      <c r="F128" s="220" t="s">
        <v>133</v>
      </c>
      <c r="G128" s="221" t="s">
        <v>134</v>
      </c>
      <c r="H128" s="222">
        <v>195</v>
      </c>
      <c r="I128" s="223"/>
      <c r="J128" s="224">
        <f>ROUND(I128*H128,2)</f>
        <v>0</v>
      </c>
      <c r="K128" s="220" t="s">
        <v>135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136</v>
      </c>
      <c r="AT128" s="229" t="s">
        <v>131</v>
      </c>
      <c r="AU128" s="229" t="s">
        <v>86</v>
      </c>
      <c r="AY128" s="17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136</v>
      </c>
      <c r="BM128" s="229" t="s">
        <v>137</v>
      </c>
    </row>
    <row r="129" s="2" customFormat="1">
      <c r="A129" s="38"/>
      <c r="B129" s="39"/>
      <c r="C129" s="40"/>
      <c r="D129" s="231" t="s">
        <v>138</v>
      </c>
      <c r="E129" s="40"/>
      <c r="F129" s="232" t="s">
        <v>139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138</v>
      </c>
      <c r="AU129" s="17" t="s">
        <v>86</v>
      </c>
    </row>
    <row r="130" s="13" customFormat="1">
      <c r="A130" s="13"/>
      <c r="B130" s="236"/>
      <c r="C130" s="237"/>
      <c r="D130" s="231" t="s">
        <v>140</v>
      </c>
      <c r="E130" s="238" t="s">
        <v>1</v>
      </c>
      <c r="F130" s="239" t="s">
        <v>141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140</v>
      </c>
      <c r="AU130" s="245" t="s">
        <v>86</v>
      </c>
      <c r="AV130" s="13" t="s">
        <v>84</v>
      </c>
      <c r="AW130" s="13" t="s">
        <v>32</v>
      </c>
      <c r="AX130" s="13" t="s">
        <v>76</v>
      </c>
      <c r="AY130" s="245" t="s">
        <v>129</v>
      </c>
    </row>
    <row r="131" s="13" customFormat="1">
      <c r="A131" s="13"/>
      <c r="B131" s="236"/>
      <c r="C131" s="237"/>
      <c r="D131" s="231" t="s">
        <v>140</v>
      </c>
      <c r="E131" s="238" t="s">
        <v>1</v>
      </c>
      <c r="F131" s="239" t="s">
        <v>142</v>
      </c>
      <c r="G131" s="237"/>
      <c r="H131" s="238" t="s">
        <v>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140</v>
      </c>
      <c r="AU131" s="245" t="s">
        <v>86</v>
      </c>
      <c r="AV131" s="13" t="s">
        <v>84</v>
      </c>
      <c r="AW131" s="13" t="s">
        <v>32</v>
      </c>
      <c r="AX131" s="13" t="s">
        <v>76</v>
      </c>
      <c r="AY131" s="245" t="s">
        <v>129</v>
      </c>
    </row>
    <row r="132" s="14" customFormat="1">
      <c r="A132" s="14"/>
      <c r="B132" s="246"/>
      <c r="C132" s="247"/>
      <c r="D132" s="231" t="s">
        <v>140</v>
      </c>
      <c r="E132" s="248" t="s">
        <v>1</v>
      </c>
      <c r="F132" s="249" t="s">
        <v>143</v>
      </c>
      <c r="G132" s="247"/>
      <c r="H132" s="250">
        <v>195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140</v>
      </c>
      <c r="AU132" s="256" t="s">
        <v>86</v>
      </c>
      <c r="AV132" s="14" t="s">
        <v>86</v>
      </c>
      <c r="AW132" s="14" t="s">
        <v>32</v>
      </c>
      <c r="AX132" s="14" t="s">
        <v>84</v>
      </c>
      <c r="AY132" s="256" t="s">
        <v>129</v>
      </c>
    </row>
    <row r="133" s="2" customFormat="1" ht="24.15" customHeight="1">
      <c r="A133" s="38"/>
      <c r="B133" s="39"/>
      <c r="C133" s="218" t="s">
        <v>86</v>
      </c>
      <c r="D133" s="218" t="s">
        <v>131</v>
      </c>
      <c r="E133" s="219" t="s">
        <v>144</v>
      </c>
      <c r="F133" s="220" t="s">
        <v>145</v>
      </c>
      <c r="G133" s="221" t="s">
        <v>146</v>
      </c>
      <c r="H133" s="222">
        <v>1</v>
      </c>
      <c r="I133" s="223"/>
      <c r="J133" s="224">
        <f>ROUND(I133*H133,2)</f>
        <v>0</v>
      </c>
      <c r="K133" s="220" t="s">
        <v>135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136</v>
      </c>
      <c r="AT133" s="229" t="s">
        <v>131</v>
      </c>
      <c r="AU133" s="229" t="s">
        <v>86</v>
      </c>
      <c r="AY133" s="17" t="s">
        <v>129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136</v>
      </c>
      <c r="BM133" s="229" t="s">
        <v>147</v>
      </c>
    </row>
    <row r="134" s="2" customFormat="1">
      <c r="A134" s="38"/>
      <c r="B134" s="39"/>
      <c r="C134" s="40"/>
      <c r="D134" s="231" t="s">
        <v>138</v>
      </c>
      <c r="E134" s="40"/>
      <c r="F134" s="232" t="s">
        <v>148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138</v>
      </c>
      <c r="AU134" s="17" t="s">
        <v>86</v>
      </c>
    </row>
    <row r="135" s="13" customFormat="1">
      <c r="A135" s="13"/>
      <c r="B135" s="236"/>
      <c r="C135" s="237"/>
      <c r="D135" s="231" t="s">
        <v>140</v>
      </c>
      <c r="E135" s="238" t="s">
        <v>1</v>
      </c>
      <c r="F135" s="239" t="s">
        <v>149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140</v>
      </c>
      <c r="AU135" s="245" t="s">
        <v>86</v>
      </c>
      <c r="AV135" s="13" t="s">
        <v>84</v>
      </c>
      <c r="AW135" s="13" t="s">
        <v>32</v>
      </c>
      <c r="AX135" s="13" t="s">
        <v>76</v>
      </c>
      <c r="AY135" s="245" t="s">
        <v>129</v>
      </c>
    </row>
    <row r="136" s="14" customFormat="1">
      <c r="A136" s="14"/>
      <c r="B136" s="246"/>
      <c r="C136" s="247"/>
      <c r="D136" s="231" t="s">
        <v>140</v>
      </c>
      <c r="E136" s="248" t="s">
        <v>1</v>
      </c>
      <c r="F136" s="249" t="s">
        <v>84</v>
      </c>
      <c r="G136" s="247"/>
      <c r="H136" s="250">
        <v>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140</v>
      </c>
      <c r="AU136" s="256" t="s">
        <v>86</v>
      </c>
      <c r="AV136" s="14" t="s">
        <v>86</v>
      </c>
      <c r="AW136" s="14" t="s">
        <v>32</v>
      </c>
      <c r="AX136" s="14" t="s">
        <v>84</v>
      </c>
      <c r="AY136" s="256" t="s">
        <v>129</v>
      </c>
    </row>
    <row r="137" s="2" customFormat="1" ht="24.15" customHeight="1">
      <c r="A137" s="38"/>
      <c r="B137" s="39"/>
      <c r="C137" s="218" t="s">
        <v>150</v>
      </c>
      <c r="D137" s="218" t="s">
        <v>131</v>
      </c>
      <c r="E137" s="219" t="s">
        <v>151</v>
      </c>
      <c r="F137" s="220" t="s">
        <v>152</v>
      </c>
      <c r="G137" s="221" t="s">
        <v>146</v>
      </c>
      <c r="H137" s="222">
        <v>1</v>
      </c>
      <c r="I137" s="223"/>
      <c r="J137" s="224">
        <f>ROUND(I137*H137,2)</f>
        <v>0</v>
      </c>
      <c r="K137" s="220" t="s">
        <v>135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136</v>
      </c>
      <c r="AT137" s="229" t="s">
        <v>131</v>
      </c>
      <c r="AU137" s="229" t="s">
        <v>86</v>
      </c>
      <c r="AY137" s="17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136</v>
      </c>
      <c r="BM137" s="229" t="s">
        <v>153</v>
      </c>
    </row>
    <row r="138" s="2" customFormat="1">
      <c r="A138" s="38"/>
      <c r="B138" s="39"/>
      <c r="C138" s="40"/>
      <c r="D138" s="231" t="s">
        <v>138</v>
      </c>
      <c r="E138" s="40"/>
      <c r="F138" s="232" t="s">
        <v>154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86</v>
      </c>
    </row>
    <row r="139" s="13" customFormat="1">
      <c r="A139" s="13"/>
      <c r="B139" s="236"/>
      <c r="C139" s="237"/>
      <c r="D139" s="231" t="s">
        <v>140</v>
      </c>
      <c r="E139" s="238" t="s">
        <v>1</v>
      </c>
      <c r="F139" s="239" t="s">
        <v>155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140</v>
      </c>
      <c r="AU139" s="245" t="s">
        <v>86</v>
      </c>
      <c r="AV139" s="13" t="s">
        <v>84</v>
      </c>
      <c r="AW139" s="13" t="s">
        <v>32</v>
      </c>
      <c r="AX139" s="13" t="s">
        <v>76</v>
      </c>
      <c r="AY139" s="245" t="s">
        <v>129</v>
      </c>
    </row>
    <row r="140" s="14" customFormat="1">
      <c r="A140" s="14"/>
      <c r="B140" s="246"/>
      <c r="C140" s="247"/>
      <c r="D140" s="231" t="s">
        <v>140</v>
      </c>
      <c r="E140" s="248" t="s">
        <v>1</v>
      </c>
      <c r="F140" s="249" t="s">
        <v>84</v>
      </c>
      <c r="G140" s="247"/>
      <c r="H140" s="250">
        <v>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140</v>
      </c>
      <c r="AU140" s="256" t="s">
        <v>86</v>
      </c>
      <c r="AV140" s="14" t="s">
        <v>86</v>
      </c>
      <c r="AW140" s="14" t="s">
        <v>32</v>
      </c>
      <c r="AX140" s="14" t="s">
        <v>84</v>
      </c>
      <c r="AY140" s="256" t="s">
        <v>129</v>
      </c>
    </row>
    <row r="141" s="2" customFormat="1" ht="14.4" customHeight="1">
      <c r="A141" s="38"/>
      <c r="B141" s="39"/>
      <c r="C141" s="218" t="s">
        <v>136</v>
      </c>
      <c r="D141" s="218" t="s">
        <v>131</v>
      </c>
      <c r="E141" s="219" t="s">
        <v>156</v>
      </c>
      <c r="F141" s="220" t="s">
        <v>157</v>
      </c>
      <c r="G141" s="221" t="s">
        <v>134</v>
      </c>
      <c r="H141" s="222">
        <v>195</v>
      </c>
      <c r="I141" s="223"/>
      <c r="J141" s="224">
        <f>ROUND(I141*H141,2)</f>
        <v>0</v>
      </c>
      <c r="K141" s="220" t="s">
        <v>135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136</v>
      </c>
      <c r="AT141" s="229" t="s">
        <v>131</v>
      </c>
      <c r="AU141" s="229" t="s">
        <v>86</v>
      </c>
      <c r="AY141" s="17" t="s">
        <v>129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136</v>
      </c>
      <c r="BM141" s="229" t="s">
        <v>158</v>
      </c>
    </row>
    <row r="142" s="2" customFormat="1">
      <c r="A142" s="38"/>
      <c r="B142" s="39"/>
      <c r="C142" s="40"/>
      <c r="D142" s="231" t="s">
        <v>138</v>
      </c>
      <c r="E142" s="40"/>
      <c r="F142" s="232" t="s">
        <v>159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138</v>
      </c>
      <c r="AU142" s="17" t="s">
        <v>86</v>
      </c>
    </row>
    <row r="143" s="2" customFormat="1" ht="14.4" customHeight="1">
      <c r="A143" s="38"/>
      <c r="B143" s="39"/>
      <c r="C143" s="218" t="s">
        <v>160</v>
      </c>
      <c r="D143" s="218" t="s">
        <v>131</v>
      </c>
      <c r="E143" s="219" t="s">
        <v>161</v>
      </c>
      <c r="F143" s="220" t="s">
        <v>162</v>
      </c>
      <c r="G143" s="221" t="s">
        <v>146</v>
      </c>
      <c r="H143" s="222">
        <v>1</v>
      </c>
      <c r="I143" s="223"/>
      <c r="J143" s="224">
        <f>ROUND(I143*H143,2)</f>
        <v>0</v>
      </c>
      <c r="K143" s="220" t="s">
        <v>135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136</v>
      </c>
      <c r="AT143" s="229" t="s">
        <v>131</v>
      </c>
      <c r="AU143" s="229" t="s">
        <v>86</v>
      </c>
      <c r="AY143" s="17" t="s">
        <v>129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136</v>
      </c>
      <c r="BM143" s="229" t="s">
        <v>163</v>
      </c>
    </row>
    <row r="144" s="2" customFormat="1">
      <c r="A144" s="38"/>
      <c r="B144" s="39"/>
      <c r="C144" s="40"/>
      <c r="D144" s="231" t="s">
        <v>138</v>
      </c>
      <c r="E144" s="40"/>
      <c r="F144" s="232" t="s">
        <v>164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138</v>
      </c>
      <c r="AU144" s="17" t="s">
        <v>86</v>
      </c>
    </row>
    <row r="145" s="2" customFormat="1" ht="14.4" customHeight="1">
      <c r="A145" s="38"/>
      <c r="B145" s="39"/>
      <c r="C145" s="218" t="s">
        <v>165</v>
      </c>
      <c r="D145" s="218" t="s">
        <v>131</v>
      </c>
      <c r="E145" s="219" t="s">
        <v>166</v>
      </c>
      <c r="F145" s="220" t="s">
        <v>167</v>
      </c>
      <c r="G145" s="221" t="s">
        <v>146</v>
      </c>
      <c r="H145" s="222">
        <v>1</v>
      </c>
      <c r="I145" s="223"/>
      <c r="J145" s="224">
        <f>ROUND(I145*H145,2)</f>
        <v>0</v>
      </c>
      <c r="K145" s="220" t="s">
        <v>135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136</v>
      </c>
      <c r="AT145" s="229" t="s">
        <v>131</v>
      </c>
      <c r="AU145" s="229" t="s">
        <v>86</v>
      </c>
      <c r="AY145" s="17" t="s">
        <v>129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136</v>
      </c>
      <c r="BM145" s="229" t="s">
        <v>168</v>
      </c>
    </row>
    <row r="146" s="2" customFormat="1">
      <c r="A146" s="38"/>
      <c r="B146" s="39"/>
      <c r="C146" s="40"/>
      <c r="D146" s="231" t="s">
        <v>138</v>
      </c>
      <c r="E146" s="40"/>
      <c r="F146" s="232" t="s">
        <v>169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138</v>
      </c>
      <c r="AU146" s="17" t="s">
        <v>86</v>
      </c>
    </row>
    <row r="147" s="2" customFormat="1" ht="24.15" customHeight="1">
      <c r="A147" s="38"/>
      <c r="B147" s="39"/>
      <c r="C147" s="218" t="s">
        <v>170</v>
      </c>
      <c r="D147" s="218" t="s">
        <v>131</v>
      </c>
      <c r="E147" s="219" t="s">
        <v>171</v>
      </c>
      <c r="F147" s="220" t="s">
        <v>172</v>
      </c>
      <c r="G147" s="221" t="s">
        <v>134</v>
      </c>
      <c r="H147" s="222">
        <v>882.5</v>
      </c>
      <c r="I147" s="223"/>
      <c r="J147" s="224">
        <f>ROUND(I147*H147,2)</f>
        <v>0</v>
      </c>
      <c r="K147" s="220" t="s">
        <v>135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136</v>
      </c>
      <c r="AT147" s="229" t="s">
        <v>131</v>
      </c>
      <c r="AU147" s="229" t="s">
        <v>86</v>
      </c>
      <c r="AY147" s="17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136</v>
      </c>
      <c r="BM147" s="229" t="s">
        <v>173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174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86</v>
      </c>
    </row>
    <row r="149" s="13" customFormat="1">
      <c r="A149" s="13"/>
      <c r="B149" s="236"/>
      <c r="C149" s="237"/>
      <c r="D149" s="231" t="s">
        <v>140</v>
      </c>
      <c r="E149" s="238" t="s">
        <v>1</v>
      </c>
      <c r="F149" s="239" t="s">
        <v>175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140</v>
      </c>
      <c r="AU149" s="245" t="s">
        <v>86</v>
      </c>
      <c r="AV149" s="13" t="s">
        <v>84</v>
      </c>
      <c r="AW149" s="13" t="s">
        <v>32</v>
      </c>
      <c r="AX149" s="13" t="s">
        <v>76</v>
      </c>
      <c r="AY149" s="245" t="s">
        <v>129</v>
      </c>
    </row>
    <row r="150" s="13" customFormat="1">
      <c r="A150" s="13"/>
      <c r="B150" s="236"/>
      <c r="C150" s="237"/>
      <c r="D150" s="231" t="s">
        <v>140</v>
      </c>
      <c r="E150" s="238" t="s">
        <v>1</v>
      </c>
      <c r="F150" s="239" t="s">
        <v>176</v>
      </c>
      <c r="G150" s="237"/>
      <c r="H150" s="238" t="s">
        <v>1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140</v>
      </c>
      <c r="AU150" s="245" t="s">
        <v>86</v>
      </c>
      <c r="AV150" s="13" t="s">
        <v>84</v>
      </c>
      <c r="AW150" s="13" t="s">
        <v>32</v>
      </c>
      <c r="AX150" s="13" t="s">
        <v>76</v>
      </c>
      <c r="AY150" s="245" t="s">
        <v>129</v>
      </c>
    </row>
    <row r="151" s="14" customFormat="1">
      <c r="A151" s="14"/>
      <c r="B151" s="246"/>
      <c r="C151" s="247"/>
      <c r="D151" s="231" t="s">
        <v>140</v>
      </c>
      <c r="E151" s="248" t="s">
        <v>1</v>
      </c>
      <c r="F151" s="249" t="s">
        <v>177</v>
      </c>
      <c r="G151" s="247"/>
      <c r="H151" s="250">
        <v>457.5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140</v>
      </c>
      <c r="AU151" s="256" t="s">
        <v>86</v>
      </c>
      <c r="AV151" s="14" t="s">
        <v>86</v>
      </c>
      <c r="AW151" s="14" t="s">
        <v>32</v>
      </c>
      <c r="AX151" s="14" t="s">
        <v>76</v>
      </c>
      <c r="AY151" s="256" t="s">
        <v>129</v>
      </c>
    </row>
    <row r="152" s="13" customFormat="1">
      <c r="A152" s="13"/>
      <c r="B152" s="236"/>
      <c r="C152" s="237"/>
      <c r="D152" s="231" t="s">
        <v>140</v>
      </c>
      <c r="E152" s="238" t="s">
        <v>1</v>
      </c>
      <c r="F152" s="239" t="s">
        <v>178</v>
      </c>
      <c r="G152" s="237"/>
      <c r="H152" s="238" t="s">
        <v>1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140</v>
      </c>
      <c r="AU152" s="245" t="s">
        <v>86</v>
      </c>
      <c r="AV152" s="13" t="s">
        <v>84</v>
      </c>
      <c r="AW152" s="13" t="s">
        <v>32</v>
      </c>
      <c r="AX152" s="13" t="s">
        <v>76</v>
      </c>
      <c r="AY152" s="245" t="s">
        <v>129</v>
      </c>
    </row>
    <row r="153" s="14" customFormat="1">
      <c r="A153" s="14"/>
      <c r="B153" s="246"/>
      <c r="C153" s="247"/>
      <c r="D153" s="231" t="s">
        <v>140</v>
      </c>
      <c r="E153" s="248" t="s">
        <v>1</v>
      </c>
      <c r="F153" s="249" t="s">
        <v>179</v>
      </c>
      <c r="G153" s="247"/>
      <c r="H153" s="250">
        <v>425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140</v>
      </c>
      <c r="AU153" s="256" t="s">
        <v>86</v>
      </c>
      <c r="AV153" s="14" t="s">
        <v>86</v>
      </c>
      <c r="AW153" s="14" t="s">
        <v>32</v>
      </c>
      <c r="AX153" s="14" t="s">
        <v>76</v>
      </c>
      <c r="AY153" s="256" t="s">
        <v>129</v>
      </c>
    </row>
    <row r="154" s="15" customFormat="1">
      <c r="A154" s="15"/>
      <c r="B154" s="257"/>
      <c r="C154" s="258"/>
      <c r="D154" s="231" t="s">
        <v>140</v>
      </c>
      <c r="E154" s="259" t="s">
        <v>1</v>
      </c>
      <c r="F154" s="260" t="s">
        <v>180</v>
      </c>
      <c r="G154" s="258"/>
      <c r="H154" s="261">
        <v>882.5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7" t="s">
        <v>140</v>
      </c>
      <c r="AU154" s="267" t="s">
        <v>86</v>
      </c>
      <c r="AV154" s="15" t="s">
        <v>136</v>
      </c>
      <c r="AW154" s="15" t="s">
        <v>32</v>
      </c>
      <c r="AX154" s="15" t="s">
        <v>84</v>
      </c>
      <c r="AY154" s="267" t="s">
        <v>129</v>
      </c>
    </row>
    <row r="155" s="2" customFormat="1" ht="24.15" customHeight="1">
      <c r="A155" s="38"/>
      <c r="B155" s="39"/>
      <c r="C155" s="218" t="s">
        <v>181</v>
      </c>
      <c r="D155" s="218" t="s">
        <v>131</v>
      </c>
      <c r="E155" s="219" t="s">
        <v>182</v>
      </c>
      <c r="F155" s="220" t="s">
        <v>183</v>
      </c>
      <c r="G155" s="221" t="s">
        <v>184</v>
      </c>
      <c r="H155" s="222">
        <v>34.875</v>
      </c>
      <c r="I155" s="223"/>
      <c r="J155" s="224">
        <f>ROUND(I155*H155,2)</f>
        <v>0</v>
      </c>
      <c r="K155" s="220" t="s">
        <v>135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136</v>
      </c>
      <c r="AT155" s="229" t="s">
        <v>131</v>
      </c>
      <c r="AU155" s="229" t="s">
        <v>86</v>
      </c>
      <c r="AY155" s="17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136</v>
      </c>
      <c r="BM155" s="229" t="s">
        <v>185</v>
      </c>
    </row>
    <row r="156" s="2" customFormat="1">
      <c r="A156" s="38"/>
      <c r="B156" s="39"/>
      <c r="C156" s="40"/>
      <c r="D156" s="231" t="s">
        <v>138</v>
      </c>
      <c r="E156" s="40"/>
      <c r="F156" s="232" t="s">
        <v>186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86</v>
      </c>
    </row>
    <row r="157" s="13" customFormat="1">
      <c r="A157" s="13"/>
      <c r="B157" s="236"/>
      <c r="C157" s="237"/>
      <c r="D157" s="231" t="s">
        <v>140</v>
      </c>
      <c r="E157" s="238" t="s">
        <v>1</v>
      </c>
      <c r="F157" s="239" t="s">
        <v>187</v>
      </c>
      <c r="G157" s="237"/>
      <c r="H157" s="238" t="s">
        <v>1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140</v>
      </c>
      <c r="AU157" s="245" t="s">
        <v>86</v>
      </c>
      <c r="AV157" s="13" t="s">
        <v>84</v>
      </c>
      <c r="AW157" s="13" t="s">
        <v>32</v>
      </c>
      <c r="AX157" s="13" t="s">
        <v>76</v>
      </c>
      <c r="AY157" s="245" t="s">
        <v>129</v>
      </c>
    </row>
    <row r="158" s="13" customFormat="1">
      <c r="A158" s="13"/>
      <c r="B158" s="236"/>
      <c r="C158" s="237"/>
      <c r="D158" s="231" t="s">
        <v>140</v>
      </c>
      <c r="E158" s="238" t="s">
        <v>1</v>
      </c>
      <c r="F158" s="239" t="s">
        <v>188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140</v>
      </c>
      <c r="AU158" s="245" t="s">
        <v>86</v>
      </c>
      <c r="AV158" s="13" t="s">
        <v>84</v>
      </c>
      <c r="AW158" s="13" t="s">
        <v>32</v>
      </c>
      <c r="AX158" s="13" t="s">
        <v>76</v>
      </c>
      <c r="AY158" s="245" t="s">
        <v>129</v>
      </c>
    </row>
    <row r="159" s="14" customFormat="1">
      <c r="A159" s="14"/>
      <c r="B159" s="246"/>
      <c r="C159" s="247"/>
      <c r="D159" s="231" t="s">
        <v>140</v>
      </c>
      <c r="E159" s="248" t="s">
        <v>1</v>
      </c>
      <c r="F159" s="249" t="s">
        <v>189</v>
      </c>
      <c r="G159" s="247"/>
      <c r="H159" s="250">
        <v>34.875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140</v>
      </c>
      <c r="AU159" s="256" t="s">
        <v>86</v>
      </c>
      <c r="AV159" s="14" t="s">
        <v>86</v>
      </c>
      <c r="AW159" s="14" t="s">
        <v>32</v>
      </c>
      <c r="AX159" s="14" t="s">
        <v>84</v>
      </c>
      <c r="AY159" s="256" t="s">
        <v>129</v>
      </c>
    </row>
    <row r="160" s="2" customFormat="1" ht="24.15" customHeight="1">
      <c r="A160" s="38"/>
      <c r="B160" s="39"/>
      <c r="C160" s="218" t="s">
        <v>190</v>
      </c>
      <c r="D160" s="218" t="s">
        <v>131</v>
      </c>
      <c r="E160" s="219" t="s">
        <v>191</v>
      </c>
      <c r="F160" s="220" t="s">
        <v>192</v>
      </c>
      <c r="G160" s="221" t="s">
        <v>184</v>
      </c>
      <c r="H160" s="222">
        <v>68.340000000000003</v>
      </c>
      <c r="I160" s="223"/>
      <c r="J160" s="224">
        <f>ROUND(I160*H160,2)</f>
        <v>0</v>
      </c>
      <c r="K160" s="220" t="s">
        <v>135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136</v>
      </c>
      <c r="AT160" s="229" t="s">
        <v>131</v>
      </c>
      <c r="AU160" s="229" t="s">
        <v>86</v>
      </c>
      <c r="AY160" s="17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136</v>
      </c>
      <c r="BM160" s="229" t="s">
        <v>193</v>
      </c>
    </row>
    <row r="161" s="2" customFormat="1">
      <c r="A161" s="38"/>
      <c r="B161" s="39"/>
      <c r="C161" s="40"/>
      <c r="D161" s="231" t="s">
        <v>138</v>
      </c>
      <c r="E161" s="40"/>
      <c r="F161" s="232" t="s">
        <v>194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138</v>
      </c>
      <c r="AU161" s="17" t="s">
        <v>86</v>
      </c>
    </row>
    <row r="162" s="13" customFormat="1">
      <c r="A162" s="13"/>
      <c r="B162" s="236"/>
      <c r="C162" s="237"/>
      <c r="D162" s="231" t="s">
        <v>140</v>
      </c>
      <c r="E162" s="238" t="s">
        <v>1</v>
      </c>
      <c r="F162" s="239" t="s">
        <v>195</v>
      </c>
      <c r="G162" s="237"/>
      <c r="H162" s="238" t="s">
        <v>1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140</v>
      </c>
      <c r="AU162" s="245" t="s">
        <v>86</v>
      </c>
      <c r="AV162" s="13" t="s">
        <v>84</v>
      </c>
      <c r="AW162" s="13" t="s">
        <v>32</v>
      </c>
      <c r="AX162" s="13" t="s">
        <v>76</v>
      </c>
      <c r="AY162" s="245" t="s">
        <v>129</v>
      </c>
    </row>
    <row r="163" s="14" customFormat="1">
      <c r="A163" s="14"/>
      <c r="B163" s="246"/>
      <c r="C163" s="247"/>
      <c r="D163" s="231" t="s">
        <v>140</v>
      </c>
      <c r="E163" s="248" t="s">
        <v>1</v>
      </c>
      <c r="F163" s="249" t="s">
        <v>196</v>
      </c>
      <c r="G163" s="247"/>
      <c r="H163" s="250">
        <v>35.700000000000003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140</v>
      </c>
      <c r="AU163" s="256" t="s">
        <v>86</v>
      </c>
      <c r="AV163" s="14" t="s">
        <v>86</v>
      </c>
      <c r="AW163" s="14" t="s">
        <v>32</v>
      </c>
      <c r="AX163" s="14" t="s">
        <v>76</v>
      </c>
      <c r="AY163" s="256" t="s">
        <v>129</v>
      </c>
    </row>
    <row r="164" s="13" customFormat="1">
      <c r="A164" s="13"/>
      <c r="B164" s="236"/>
      <c r="C164" s="237"/>
      <c r="D164" s="231" t="s">
        <v>140</v>
      </c>
      <c r="E164" s="238" t="s">
        <v>1</v>
      </c>
      <c r="F164" s="239" t="s">
        <v>197</v>
      </c>
      <c r="G164" s="237"/>
      <c r="H164" s="238" t="s">
        <v>1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140</v>
      </c>
      <c r="AU164" s="245" t="s">
        <v>86</v>
      </c>
      <c r="AV164" s="13" t="s">
        <v>84</v>
      </c>
      <c r="AW164" s="13" t="s">
        <v>32</v>
      </c>
      <c r="AX164" s="13" t="s">
        <v>76</v>
      </c>
      <c r="AY164" s="245" t="s">
        <v>129</v>
      </c>
    </row>
    <row r="165" s="14" customFormat="1">
      <c r="A165" s="14"/>
      <c r="B165" s="246"/>
      <c r="C165" s="247"/>
      <c r="D165" s="231" t="s">
        <v>140</v>
      </c>
      <c r="E165" s="248" t="s">
        <v>1</v>
      </c>
      <c r="F165" s="249" t="s">
        <v>198</v>
      </c>
      <c r="G165" s="247"/>
      <c r="H165" s="250">
        <v>32.640000000000001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140</v>
      </c>
      <c r="AU165" s="256" t="s">
        <v>86</v>
      </c>
      <c r="AV165" s="14" t="s">
        <v>86</v>
      </c>
      <c r="AW165" s="14" t="s">
        <v>32</v>
      </c>
      <c r="AX165" s="14" t="s">
        <v>76</v>
      </c>
      <c r="AY165" s="256" t="s">
        <v>129</v>
      </c>
    </row>
    <row r="166" s="15" customFormat="1">
      <c r="A166" s="15"/>
      <c r="B166" s="257"/>
      <c r="C166" s="258"/>
      <c r="D166" s="231" t="s">
        <v>140</v>
      </c>
      <c r="E166" s="259" t="s">
        <v>1</v>
      </c>
      <c r="F166" s="260" t="s">
        <v>180</v>
      </c>
      <c r="G166" s="258"/>
      <c r="H166" s="261">
        <v>68.340000000000003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7" t="s">
        <v>140</v>
      </c>
      <c r="AU166" s="267" t="s">
        <v>86</v>
      </c>
      <c r="AV166" s="15" t="s">
        <v>136</v>
      </c>
      <c r="AW166" s="15" t="s">
        <v>32</v>
      </c>
      <c r="AX166" s="15" t="s">
        <v>84</v>
      </c>
      <c r="AY166" s="267" t="s">
        <v>129</v>
      </c>
    </row>
    <row r="167" s="2" customFormat="1" ht="24.15" customHeight="1">
      <c r="A167" s="38"/>
      <c r="B167" s="39"/>
      <c r="C167" s="218" t="s">
        <v>199</v>
      </c>
      <c r="D167" s="218" t="s">
        <v>131</v>
      </c>
      <c r="E167" s="219" t="s">
        <v>200</v>
      </c>
      <c r="F167" s="220" t="s">
        <v>201</v>
      </c>
      <c r="G167" s="221" t="s">
        <v>184</v>
      </c>
      <c r="H167" s="222">
        <v>103.215</v>
      </c>
      <c r="I167" s="223"/>
      <c r="J167" s="224">
        <f>ROUND(I167*H167,2)</f>
        <v>0</v>
      </c>
      <c r="K167" s="220" t="s">
        <v>135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136</v>
      </c>
      <c r="AT167" s="229" t="s">
        <v>131</v>
      </c>
      <c r="AU167" s="229" t="s">
        <v>86</v>
      </c>
      <c r="AY167" s="17" t="s">
        <v>129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136</v>
      </c>
      <c r="BM167" s="229" t="s">
        <v>202</v>
      </c>
    </row>
    <row r="168" s="2" customFormat="1">
      <c r="A168" s="38"/>
      <c r="B168" s="39"/>
      <c r="C168" s="40"/>
      <c r="D168" s="231" t="s">
        <v>138</v>
      </c>
      <c r="E168" s="40"/>
      <c r="F168" s="232" t="s">
        <v>203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138</v>
      </c>
      <c r="AU168" s="17" t="s">
        <v>86</v>
      </c>
    </row>
    <row r="169" s="14" customFormat="1">
      <c r="A169" s="14"/>
      <c r="B169" s="246"/>
      <c r="C169" s="247"/>
      <c r="D169" s="231" t="s">
        <v>140</v>
      </c>
      <c r="E169" s="248" t="s">
        <v>1</v>
      </c>
      <c r="F169" s="249" t="s">
        <v>204</v>
      </c>
      <c r="G169" s="247"/>
      <c r="H169" s="250">
        <v>103.215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140</v>
      </c>
      <c r="AU169" s="256" t="s">
        <v>86</v>
      </c>
      <c r="AV169" s="14" t="s">
        <v>86</v>
      </c>
      <c r="AW169" s="14" t="s">
        <v>32</v>
      </c>
      <c r="AX169" s="14" t="s">
        <v>84</v>
      </c>
      <c r="AY169" s="256" t="s">
        <v>129</v>
      </c>
    </row>
    <row r="170" s="2" customFormat="1" ht="24.15" customHeight="1">
      <c r="A170" s="38"/>
      <c r="B170" s="39"/>
      <c r="C170" s="218" t="s">
        <v>205</v>
      </c>
      <c r="D170" s="218" t="s">
        <v>131</v>
      </c>
      <c r="E170" s="219" t="s">
        <v>206</v>
      </c>
      <c r="F170" s="220" t="s">
        <v>207</v>
      </c>
      <c r="G170" s="221" t="s">
        <v>208</v>
      </c>
      <c r="H170" s="222">
        <v>172.37000000000001</v>
      </c>
      <c r="I170" s="223"/>
      <c r="J170" s="224">
        <f>ROUND(I170*H170,2)</f>
        <v>0</v>
      </c>
      <c r="K170" s="220" t="s">
        <v>135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136</v>
      </c>
      <c r="AT170" s="229" t="s">
        <v>131</v>
      </c>
      <c r="AU170" s="229" t="s">
        <v>86</v>
      </c>
      <c r="AY170" s="17" t="s">
        <v>129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136</v>
      </c>
      <c r="BM170" s="229" t="s">
        <v>209</v>
      </c>
    </row>
    <row r="171" s="2" customFormat="1">
      <c r="A171" s="38"/>
      <c r="B171" s="39"/>
      <c r="C171" s="40"/>
      <c r="D171" s="231" t="s">
        <v>138</v>
      </c>
      <c r="E171" s="40"/>
      <c r="F171" s="232" t="s">
        <v>210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138</v>
      </c>
      <c r="AU171" s="17" t="s">
        <v>86</v>
      </c>
    </row>
    <row r="172" s="14" customFormat="1">
      <c r="A172" s="14"/>
      <c r="B172" s="246"/>
      <c r="C172" s="247"/>
      <c r="D172" s="231" t="s">
        <v>140</v>
      </c>
      <c r="E172" s="248" t="s">
        <v>1</v>
      </c>
      <c r="F172" s="249" t="s">
        <v>211</v>
      </c>
      <c r="G172" s="247"/>
      <c r="H172" s="250">
        <v>172.37000000000001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140</v>
      </c>
      <c r="AU172" s="256" t="s">
        <v>86</v>
      </c>
      <c r="AV172" s="14" t="s">
        <v>86</v>
      </c>
      <c r="AW172" s="14" t="s">
        <v>32</v>
      </c>
      <c r="AX172" s="14" t="s">
        <v>84</v>
      </c>
      <c r="AY172" s="256" t="s">
        <v>129</v>
      </c>
    </row>
    <row r="173" s="2" customFormat="1" ht="14.4" customHeight="1">
      <c r="A173" s="38"/>
      <c r="B173" s="39"/>
      <c r="C173" s="218" t="s">
        <v>212</v>
      </c>
      <c r="D173" s="218" t="s">
        <v>131</v>
      </c>
      <c r="E173" s="219" t="s">
        <v>213</v>
      </c>
      <c r="F173" s="220" t="s">
        <v>214</v>
      </c>
      <c r="G173" s="221" t="s">
        <v>184</v>
      </c>
      <c r="H173" s="222">
        <v>103.215</v>
      </c>
      <c r="I173" s="223"/>
      <c r="J173" s="224">
        <f>ROUND(I173*H173,2)</f>
        <v>0</v>
      </c>
      <c r="K173" s="220" t="s">
        <v>135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136</v>
      </c>
      <c r="AT173" s="229" t="s">
        <v>131</v>
      </c>
      <c r="AU173" s="229" t="s">
        <v>86</v>
      </c>
      <c r="AY173" s="17" t="s">
        <v>129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136</v>
      </c>
      <c r="BM173" s="229" t="s">
        <v>215</v>
      </c>
    </row>
    <row r="174" s="2" customFormat="1">
      <c r="A174" s="38"/>
      <c r="B174" s="39"/>
      <c r="C174" s="40"/>
      <c r="D174" s="231" t="s">
        <v>138</v>
      </c>
      <c r="E174" s="40"/>
      <c r="F174" s="232" t="s">
        <v>216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138</v>
      </c>
      <c r="AU174" s="17" t="s">
        <v>86</v>
      </c>
    </row>
    <row r="175" s="14" customFormat="1">
      <c r="A175" s="14"/>
      <c r="B175" s="246"/>
      <c r="C175" s="247"/>
      <c r="D175" s="231" t="s">
        <v>140</v>
      </c>
      <c r="E175" s="248" t="s">
        <v>1</v>
      </c>
      <c r="F175" s="249" t="s">
        <v>217</v>
      </c>
      <c r="G175" s="247"/>
      <c r="H175" s="250">
        <v>103.215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140</v>
      </c>
      <c r="AU175" s="256" t="s">
        <v>86</v>
      </c>
      <c r="AV175" s="14" t="s">
        <v>86</v>
      </c>
      <c r="AW175" s="14" t="s">
        <v>32</v>
      </c>
      <c r="AX175" s="14" t="s">
        <v>84</v>
      </c>
      <c r="AY175" s="256" t="s">
        <v>129</v>
      </c>
    </row>
    <row r="176" s="2" customFormat="1" ht="24.15" customHeight="1">
      <c r="A176" s="38"/>
      <c r="B176" s="39"/>
      <c r="C176" s="218" t="s">
        <v>218</v>
      </c>
      <c r="D176" s="218" t="s">
        <v>131</v>
      </c>
      <c r="E176" s="219" t="s">
        <v>219</v>
      </c>
      <c r="F176" s="220" t="s">
        <v>220</v>
      </c>
      <c r="G176" s="221" t="s">
        <v>184</v>
      </c>
      <c r="H176" s="222">
        <v>24.989999999999998</v>
      </c>
      <c r="I176" s="223"/>
      <c r="J176" s="224">
        <f>ROUND(I176*H176,2)</f>
        <v>0</v>
      </c>
      <c r="K176" s="220" t="s">
        <v>135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136</v>
      </c>
      <c r="AT176" s="229" t="s">
        <v>131</v>
      </c>
      <c r="AU176" s="229" t="s">
        <v>86</v>
      </c>
      <c r="AY176" s="17" t="s">
        <v>129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136</v>
      </c>
      <c r="BM176" s="229" t="s">
        <v>221</v>
      </c>
    </row>
    <row r="177" s="2" customFormat="1">
      <c r="A177" s="38"/>
      <c r="B177" s="39"/>
      <c r="C177" s="40"/>
      <c r="D177" s="231" t="s">
        <v>138</v>
      </c>
      <c r="E177" s="40"/>
      <c r="F177" s="232" t="s">
        <v>222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138</v>
      </c>
      <c r="AU177" s="17" t="s">
        <v>86</v>
      </c>
    </row>
    <row r="178" s="13" customFormat="1">
      <c r="A178" s="13"/>
      <c r="B178" s="236"/>
      <c r="C178" s="237"/>
      <c r="D178" s="231" t="s">
        <v>140</v>
      </c>
      <c r="E178" s="238" t="s">
        <v>1</v>
      </c>
      <c r="F178" s="239" t="s">
        <v>223</v>
      </c>
      <c r="G178" s="237"/>
      <c r="H178" s="238" t="s">
        <v>1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140</v>
      </c>
      <c r="AU178" s="245" t="s">
        <v>86</v>
      </c>
      <c r="AV178" s="13" t="s">
        <v>84</v>
      </c>
      <c r="AW178" s="13" t="s">
        <v>32</v>
      </c>
      <c r="AX178" s="13" t="s">
        <v>76</v>
      </c>
      <c r="AY178" s="245" t="s">
        <v>129</v>
      </c>
    </row>
    <row r="179" s="14" customFormat="1">
      <c r="A179" s="14"/>
      <c r="B179" s="246"/>
      <c r="C179" s="247"/>
      <c r="D179" s="231" t="s">
        <v>140</v>
      </c>
      <c r="E179" s="248" t="s">
        <v>1</v>
      </c>
      <c r="F179" s="249" t="s">
        <v>224</v>
      </c>
      <c r="G179" s="247"/>
      <c r="H179" s="250">
        <v>24.989999999999998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140</v>
      </c>
      <c r="AU179" s="256" t="s">
        <v>86</v>
      </c>
      <c r="AV179" s="14" t="s">
        <v>86</v>
      </c>
      <c r="AW179" s="14" t="s">
        <v>32</v>
      </c>
      <c r="AX179" s="14" t="s">
        <v>84</v>
      </c>
      <c r="AY179" s="256" t="s">
        <v>129</v>
      </c>
    </row>
    <row r="180" s="2" customFormat="1" ht="14.4" customHeight="1">
      <c r="A180" s="38"/>
      <c r="B180" s="39"/>
      <c r="C180" s="268" t="s">
        <v>225</v>
      </c>
      <c r="D180" s="268" t="s">
        <v>226</v>
      </c>
      <c r="E180" s="269" t="s">
        <v>227</v>
      </c>
      <c r="F180" s="270" t="s">
        <v>228</v>
      </c>
      <c r="G180" s="271" t="s">
        <v>208</v>
      </c>
      <c r="H180" s="272">
        <v>49.979999999999997</v>
      </c>
      <c r="I180" s="273"/>
      <c r="J180" s="274">
        <f>ROUND(I180*H180,2)</f>
        <v>0</v>
      </c>
      <c r="K180" s="270" t="s">
        <v>135</v>
      </c>
      <c r="L180" s="275"/>
      <c r="M180" s="276" t="s">
        <v>1</v>
      </c>
      <c r="N180" s="277" t="s">
        <v>41</v>
      </c>
      <c r="O180" s="91"/>
      <c r="P180" s="227">
        <f>O180*H180</f>
        <v>0</v>
      </c>
      <c r="Q180" s="227">
        <v>1</v>
      </c>
      <c r="R180" s="227">
        <f>Q180*H180</f>
        <v>49.979999999999997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181</v>
      </c>
      <c r="AT180" s="229" t="s">
        <v>226</v>
      </c>
      <c r="AU180" s="229" t="s">
        <v>86</v>
      </c>
      <c r="AY180" s="17" t="s">
        <v>129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136</v>
      </c>
      <c r="BM180" s="229" t="s">
        <v>229</v>
      </c>
    </row>
    <row r="181" s="2" customFormat="1">
      <c r="A181" s="38"/>
      <c r="B181" s="39"/>
      <c r="C181" s="40"/>
      <c r="D181" s="231" t="s">
        <v>138</v>
      </c>
      <c r="E181" s="40"/>
      <c r="F181" s="232" t="s">
        <v>228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138</v>
      </c>
      <c r="AU181" s="17" t="s">
        <v>86</v>
      </c>
    </row>
    <row r="182" s="14" customFormat="1">
      <c r="A182" s="14"/>
      <c r="B182" s="246"/>
      <c r="C182" s="247"/>
      <c r="D182" s="231" t="s">
        <v>140</v>
      </c>
      <c r="E182" s="248" t="s">
        <v>1</v>
      </c>
      <c r="F182" s="249" t="s">
        <v>230</v>
      </c>
      <c r="G182" s="247"/>
      <c r="H182" s="250">
        <v>24.989999999999998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140</v>
      </c>
      <c r="AU182" s="256" t="s">
        <v>86</v>
      </c>
      <c r="AV182" s="14" t="s">
        <v>86</v>
      </c>
      <c r="AW182" s="14" t="s">
        <v>32</v>
      </c>
      <c r="AX182" s="14" t="s">
        <v>84</v>
      </c>
      <c r="AY182" s="256" t="s">
        <v>129</v>
      </c>
    </row>
    <row r="183" s="14" customFormat="1">
      <c r="A183" s="14"/>
      <c r="B183" s="246"/>
      <c r="C183" s="247"/>
      <c r="D183" s="231" t="s">
        <v>140</v>
      </c>
      <c r="E183" s="247"/>
      <c r="F183" s="249" t="s">
        <v>231</v>
      </c>
      <c r="G183" s="247"/>
      <c r="H183" s="250">
        <v>49.979999999999997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140</v>
      </c>
      <c r="AU183" s="256" t="s">
        <v>86</v>
      </c>
      <c r="AV183" s="14" t="s">
        <v>86</v>
      </c>
      <c r="AW183" s="14" t="s">
        <v>4</v>
      </c>
      <c r="AX183" s="14" t="s">
        <v>84</v>
      </c>
      <c r="AY183" s="256" t="s">
        <v>129</v>
      </c>
    </row>
    <row r="184" s="2" customFormat="1" ht="24.15" customHeight="1">
      <c r="A184" s="38"/>
      <c r="B184" s="39"/>
      <c r="C184" s="218" t="s">
        <v>8</v>
      </c>
      <c r="D184" s="218" t="s">
        <v>131</v>
      </c>
      <c r="E184" s="219" t="s">
        <v>232</v>
      </c>
      <c r="F184" s="220" t="s">
        <v>233</v>
      </c>
      <c r="G184" s="221" t="s">
        <v>184</v>
      </c>
      <c r="H184" s="222">
        <v>10.710000000000001</v>
      </c>
      <c r="I184" s="223"/>
      <c r="J184" s="224">
        <f>ROUND(I184*H184,2)</f>
        <v>0</v>
      </c>
      <c r="K184" s="220" t="s">
        <v>135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136</v>
      </c>
      <c r="AT184" s="229" t="s">
        <v>131</v>
      </c>
      <c r="AU184" s="229" t="s">
        <v>86</v>
      </c>
      <c r="AY184" s="17" t="s">
        <v>129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136</v>
      </c>
      <c r="BM184" s="229" t="s">
        <v>234</v>
      </c>
    </row>
    <row r="185" s="2" customFormat="1">
      <c r="A185" s="38"/>
      <c r="B185" s="39"/>
      <c r="C185" s="40"/>
      <c r="D185" s="231" t="s">
        <v>138</v>
      </c>
      <c r="E185" s="40"/>
      <c r="F185" s="232" t="s">
        <v>235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138</v>
      </c>
      <c r="AU185" s="17" t="s">
        <v>86</v>
      </c>
    </row>
    <row r="186" s="13" customFormat="1">
      <c r="A186" s="13"/>
      <c r="B186" s="236"/>
      <c r="C186" s="237"/>
      <c r="D186" s="231" t="s">
        <v>140</v>
      </c>
      <c r="E186" s="238" t="s">
        <v>1</v>
      </c>
      <c r="F186" s="239" t="s">
        <v>223</v>
      </c>
      <c r="G186" s="237"/>
      <c r="H186" s="238" t="s">
        <v>1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140</v>
      </c>
      <c r="AU186" s="245" t="s">
        <v>86</v>
      </c>
      <c r="AV186" s="13" t="s">
        <v>84</v>
      </c>
      <c r="AW186" s="13" t="s">
        <v>32</v>
      </c>
      <c r="AX186" s="13" t="s">
        <v>76</v>
      </c>
      <c r="AY186" s="245" t="s">
        <v>129</v>
      </c>
    </row>
    <row r="187" s="14" customFormat="1">
      <c r="A187" s="14"/>
      <c r="B187" s="246"/>
      <c r="C187" s="247"/>
      <c r="D187" s="231" t="s">
        <v>140</v>
      </c>
      <c r="E187" s="248" t="s">
        <v>1</v>
      </c>
      <c r="F187" s="249" t="s">
        <v>236</v>
      </c>
      <c r="G187" s="247"/>
      <c r="H187" s="250">
        <v>10.710000000000001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140</v>
      </c>
      <c r="AU187" s="256" t="s">
        <v>86</v>
      </c>
      <c r="AV187" s="14" t="s">
        <v>86</v>
      </c>
      <c r="AW187" s="14" t="s">
        <v>32</v>
      </c>
      <c r="AX187" s="14" t="s">
        <v>84</v>
      </c>
      <c r="AY187" s="256" t="s">
        <v>129</v>
      </c>
    </row>
    <row r="188" s="2" customFormat="1" ht="14.4" customHeight="1">
      <c r="A188" s="38"/>
      <c r="B188" s="39"/>
      <c r="C188" s="268" t="s">
        <v>237</v>
      </c>
      <c r="D188" s="268" t="s">
        <v>226</v>
      </c>
      <c r="E188" s="269" t="s">
        <v>238</v>
      </c>
      <c r="F188" s="270" t="s">
        <v>239</v>
      </c>
      <c r="G188" s="271" t="s">
        <v>208</v>
      </c>
      <c r="H188" s="272">
        <v>21.420000000000002</v>
      </c>
      <c r="I188" s="273"/>
      <c r="J188" s="274">
        <f>ROUND(I188*H188,2)</f>
        <v>0</v>
      </c>
      <c r="K188" s="270" t="s">
        <v>135</v>
      </c>
      <c r="L188" s="275"/>
      <c r="M188" s="276" t="s">
        <v>1</v>
      </c>
      <c r="N188" s="277" t="s">
        <v>41</v>
      </c>
      <c r="O188" s="91"/>
      <c r="P188" s="227">
        <f>O188*H188</f>
        <v>0</v>
      </c>
      <c r="Q188" s="227">
        <v>1</v>
      </c>
      <c r="R188" s="227">
        <f>Q188*H188</f>
        <v>21.420000000000002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181</v>
      </c>
      <c r="AT188" s="229" t="s">
        <v>226</v>
      </c>
      <c r="AU188" s="229" t="s">
        <v>86</v>
      </c>
      <c r="AY188" s="17" t="s">
        <v>129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136</v>
      </c>
      <c r="BM188" s="229" t="s">
        <v>240</v>
      </c>
    </row>
    <row r="189" s="2" customFormat="1">
      <c r="A189" s="38"/>
      <c r="B189" s="39"/>
      <c r="C189" s="40"/>
      <c r="D189" s="231" t="s">
        <v>138</v>
      </c>
      <c r="E189" s="40"/>
      <c r="F189" s="232" t="s">
        <v>239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86</v>
      </c>
    </row>
    <row r="190" s="14" customFormat="1">
      <c r="A190" s="14"/>
      <c r="B190" s="246"/>
      <c r="C190" s="247"/>
      <c r="D190" s="231" t="s">
        <v>140</v>
      </c>
      <c r="E190" s="248" t="s">
        <v>1</v>
      </c>
      <c r="F190" s="249" t="s">
        <v>241</v>
      </c>
      <c r="G190" s="247"/>
      <c r="H190" s="250">
        <v>10.710000000000001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140</v>
      </c>
      <c r="AU190" s="256" t="s">
        <v>86</v>
      </c>
      <c r="AV190" s="14" t="s">
        <v>86</v>
      </c>
      <c r="AW190" s="14" t="s">
        <v>32</v>
      </c>
      <c r="AX190" s="14" t="s">
        <v>84</v>
      </c>
      <c r="AY190" s="256" t="s">
        <v>129</v>
      </c>
    </row>
    <row r="191" s="14" customFormat="1">
      <c r="A191" s="14"/>
      <c r="B191" s="246"/>
      <c r="C191" s="247"/>
      <c r="D191" s="231" t="s">
        <v>140</v>
      </c>
      <c r="E191" s="247"/>
      <c r="F191" s="249" t="s">
        <v>242</v>
      </c>
      <c r="G191" s="247"/>
      <c r="H191" s="250">
        <v>21.420000000000002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140</v>
      </c>
      <c r="AU191" s="256" t="s">
        <v>86</v>
      </c>
      <c r="AV191" s="14" t="s">
        <v>86</v>
      </c>
      <c r="AW191" s="14" t="s">
        <v>4</v>
      </c>
      <c r="AX191" s="14" t="s">
        <v>84</v>
      </c>
      <c r="AY191" s="256" t="s">
        <v>129</v>
      </c>
    </row>
    <row r="192" s="2" customFormat="1" ht="24.15" customHeight="1">
      <c r="A192" s="38"/>
      <c r="B192" s="39"/>
      <c r="C192" s="218" t="s">
        <v>243</v>
      </c>
      <c r="D192" s="218" t="s">
        <v>131</v>
      </c>
      <c r="E192" s="219" t="s">
        <v>244</v>
      </c>
      <c r="F192" s="220" t="s">
        <v>245</v>
      </c>
      <c r="G192" s="221" t="s">
        <v>134</v>
      </c>
      <c r="H192" s="222">
        <v>396</v>
      </c>
      <c r="I192" s="223"/>
      <c r="J192" s="224">
        <f>ROUND(I192*H192,2)</f>
        <v>0</v>
      </c>
      <c r="K192" s="220" t="s">
        <v>135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136</v>
      </c>
      <c r="AT192" s="229" t="s">
        <v>131</v>
      </c>
      <c r="AU192" s="229" t="s">
        <v>86</v>
      </c>
      <c r="AY192" s="17" t="s">
        <v>129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136</v>
      </c>
      <c r="BM192" s="229" t="s">
        <v>246</v>
      </c>
    </row>
    <row r="193" s="2" customFormat="1">
      <c r="A193" s="38"/>
      <c r="B193" s="39"/>
      <c r="C193" s="40"/>
      <c r="D193" s="231" t="s">
        <v>138</v>
      </c>
      <c r="E193" s="40"/>
      <c r="F193" s="232" t="s">
        <v>247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138</v>
      </c>
      <c r="AU193" s="17" t="s">
        <v>86</v>
      </c>
    </row>
    <row r="194" s="13" customFormat="1">
      <c r="A194" s="13"/>
      <c r="B194" s="236"/>
      <c r="C194" s="237"/>
      <c r="D194" s="231" t="s">
        <v>140</v>
      </c>
      <c r="E194" s="238" t="s">
        <v>1</v>
      </c>
      <c r="F194" s="239" t="s">
        <v>178</v>
      </c>
      <c r="G194" s="237"/>
      <c r="H194" s="238" t="s">
        <v>1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140</v>
      </c>
      <c r="AU194" s="245" t="s">
        <v>86</v>
      </c>
      <c r="AV194" s="13" t="s">
        <v>84</v>
      </c>
      <c r="AW194" s="13" t="s">
        <v>32</v>
      </c>
      <c r="AX194" s="13" t="s">
        <v>76</v>
      </c>
      <c r="AY194" s="245" t="s">
        <v>129</v>
      </c>
    </row>
    <row r="195" s="14" customFormat="1">
      <c r="A195" s="14"/>
      <c r="B195" s="246"/>
      <c r="C195" s="247"/>
      <c r="D195" s="231" t="s">
        <v>140</v>
      </c>
      <c r="E195" s="248" t="s">
        <v>1</v>
      </c>
      <c r="F195" s="249" t="s">
        <v>248</v>
      </c>
      <c r="G195" s="247"/>
      <c r="H195" s="250">
        <v>396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140</v>
      </c>
      <c r="AU195" s="256" t="s">
        <v>86</v>
      </c>
      <c r="AV195" s="14" t="s">
        <v>86</v>
      </c>
      <c r="AW195" s="14" t="s">
        <v>32</v>
      </c>
      <c r="AX195" s="14" t="s">
        <v>84</v>
      </c>
      <c r="AY195" s="256" t="s">
        <v>129</v>
      </c>
    </row>
    <row r="196" s="2" customFormat="1" ht="24.15" customHeight="1">
      <c r="A196" s="38"/>
      <c r="B196" s="39"/>
      <c r="C196" s="218" t="s">
        <v>249</v>
      </c>
      <c r="D196" s="218" t="s">
        <v>131</v>
      </c>
      <c r="E196" s="219" t="s">
        <v>250</v>
      </c>
      <c r="F196" s="220" t="s">
        <v>251</v>
      </c>
      <c r="G196" s="221" t="s">
        <v>134</v>
      </c>
      <c r="H196" s="222">
        <v>396</v>
      </c>
      <c r="I196" s="223"/>
      <c r="J196" s="224">
        <f>ROUND(I196*H196,2)</f>
        <v>0</v>
      </c>
      <c r="K196" s="220" t="s">
        <v>135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136</v>
      </c>
      <c r="AT196" s="229" t="s">
        <v>131</v>
      </c>
      <c r="AU196" s="229" t="s">
        <v>86</v>
      </c>
      <c r="AY196" s="17" t="s">
        <v>129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136</v>
      </c>
      <c r="BM196" s="229" t="s">
        <v>252</v>
      </c>
    </row>
    <row r="197" s="2" customFormat="1">
      <c r="A197" s="38"/>
      <c r="B197" s="39"/>
      <c r="C197" s="40"/>
      <c r="D197" s="231" t="s">
        <v>138</v>
      </c>
      <c r="E197" s="40"/>
      <c r="F197" s="232" t="s">
        <v>253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138</v>
      </c>
      <c r="AU197" s="17" t="s">
        <v>86</v>
      </c>
    </row>
    <row r="198" s="2" customFormat="1" ht="14.4" customHeight="1">
      <c r="A198" s="38"/>
      <c r="B198" s="39"/>
      <c r="C198" s="268" t="s">
        <v>254</v>
      </c>
      <c r="D198" s="268" t="s">
        <v>226</v>
      </c>
      <c r="E198" s="269" t="s">
        <v>255</v>
      </c>
      <c r="F198" s="270" t="s">
        <v>256</v>
      </c>
      <c r="G198" s="271" t="s">
        <v>257</v>
      </c>
      <c r="H198" s="272">
        <v>7.9199999999999999</v>
      </c>
      <c r="I198" s="273"/>
      <c r="J198" s="274">
        <f>ROUND(I198*H198,2)</f>
        <v>0</v>
      </c>
      <c r="K198" s="270" t="s">
        <v>135</v>
      </c>
      <c r="L198" s="275"/>
      <c r="M198" s="276" t="s">
        <v>1</v>
      </c>
      <c r="N198" s="277" t="s">
        <v>41</v>
      </c>
      <c r="O198" s="91"/>
      <c r="P198" s="227">
        <f>O198*H198</f>
        <v>0</v>
      </c>
      <c r="Q198" s="227">
        <v>0.001</v>
      </c>
      <c r="R198" s="227">
        <f>Q198*H198</f>
        <v>0.00792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181</v>
      </c>
      <c r="AT198" s="229" t="s">
        <v>226</v>
      </c>
      <c r="AU198" s="229" t="s">
        <v>86</v>
      </c>
      <c r="AY198" s="17" t="s">
        <v>129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136</v>
      </c>
      <c r="BM198" s="229" t="s">
        <v>258</v>
      </c>
    </row>
    <row r="199" s="2" customFormat="1">
      <c r="A199" s="38"/>
      <c r="B199" s="39"/>
      <c r="C199" s="40"/>
      <c r="D199" s="231" t="s">
        <v>138</v>
      </c>
      <c r="E199" s="40"/>
      <c r="F199" s="232" t="s">
        <v>256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138</v>
      </c>
      <c r="AU199" s="17" t="s">
        <v>86</v>
      </c>
    </row>
    <row r="200" s="14" customFormat="1">
      <c r="A200" s="14"/>
      <c r="B200" s="246"/>
      <c r="C200" s="247"/>
      <c r="D200" s="231" t="s">
        <v>140</v>
      </c>
      <c r="E200" s="248" t="s">
        <v>1</v>
      </c>
      <c r="F200" s="249" t="s">
        <v>259</v>
      </c>
      <c r="G200" s="247"/>
      <c r="H200" s="250">
        <v>7.9199999999999999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140</v>
      </c>
      <c r="AU200" s="256" t="s">
        <v>86</v>
      </c>
      <c r="AV200" s="14" t="s">
        <v>86</v>
      </c>
      <c r="AW200" s="14" t="s">
        <v>32</v>
      </c>
      <c r="AX200" s="14" t="s">
        <v>84</v>
      </c>
      <c r="AY200" s="256" t="s">
        <v>129</v>
      </c>
    </row>
    <row r="201" s="2" customFormat="1" ht="24.15" customHeight="1">
      <c r="A201" s="38"/>
      <c r="B201" s="39"/>
      <c r="C201" s="218" t="s">
        <v>260</v>
      </c>
      <c r="D201" s="218" t="s">
        <v>131</v>
      </c>
      <c r="E201" s="219" t="s">
        <v>261</v>
      </c>
      <c r="F201" s="220" t="s">
        <v>262</v>
      </c>
      <c r="G201" s="221" t="s">
        <v>134</v>
      </c>
      <c r="H201" s="222">
        <v>348.75</v>
      </c>
      <c r="I201" s="223"/>
      <c r="J201" s="224">
        <f>ROUND(I201*H201,2)</f>
        <v>0</v>
      </c>
      <c r="K201" s="220" t="s">
        <v>135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136</v>
      </c>
      <c r="AT201" s="229" t="s">
        <v>131</v>
      </c>
      <c r="AU201" s="229" t="s">
        <v>86</v>
      </c>
      <c r="AY201" s="17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136</v>
      </c>
      <c r="BM201" s="229" t="s">
        <v>263</v>
      </c>
    </row>
    <row r="202" s="2" customFormat="1">
      <c r="A202" s="38"/>
      <c r="B202" s="39"/>
      <c r="C202" s="40"/>
      <c r="D202" s="231" t="s">
        <v>138</v>
      </c>
      <c r="E202" s="40"/>
      <c r="F202" s="232" t="s">
        <v>264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138</v>
      </c>
      <c r="AU202" s="17" t="s">
        <v>86</v>
      </c>
    </row>
    <row r="203" s="13" customFormat="1">
      <c r="A203" s="13"/>
      <c r="B203" s="236"/>
      <c r="C203" s="237"/>
      <c r="D203" s="231" t="s">
        <v>140</v>
      </c>
      <c r="E203" s="238" t="s">
        <v>1</v>
      </c>
      <c r="F203" s="239" t="s">
        <v>265</v>
      </c>
      <c r="G203" s="237"/>
      <c r="H203" s="238" t="s">
        <v>1</v>
      </c>
      <c r="I203" s="240"/>
      <c r="J203" s="237"/>
      <c r="K203" s="237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140</v>
      </c>
      <c r="AU203" s="245" t="s">
        <v>86</v>
      </c>
      <c r="AV203" s="13" t="s">
        <v>84</v>
      </c>
      <c r="AW203" s="13" t="s">
        <v>32</v>
      </c>
      <c r="AX203" s="13" t="s">
        <v>76</v>
      </c>
      <c r="AY203" s="245" t="s">
        <v>129</v>
      </c>
    </row>
    <row r="204" s="14" customFormat="1">
      <c r="A204" s="14"/>
      <c r="B204" s="246"/>
      <c r="C204" s="247"/>
      <c r="D204" s="231" t="s">
        <v>140</v>
      </c>
      <c r="E204" s="248" t="s">
        <v>1</v>
      </c>
      <c r="F204" s="249" t="s">
        <v>266</v>
      </c>
      <c r="G204" s="247"/>
      <c r="H204" s="250">
        <v>348.75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140</v>
      </c>
      <c r="AU204" s="256" t="s">
        <v>86</v>
      </c>
      <c r="AV204" s="14" t="s">
        <v>86</v>
      </c>
      <c r="AW204" s="14" t="s">
        <v>32</v>
      </c>
      <c r="AX204" s="14" t="s">
        <v>84</v>
      </c>
      <c r="AY204" s="256" t="s">
        <v>129</v>
      </c>
    </row>
    <row r="205" s="2" customFormat="1" ht="24.15" customHeight="1">
      <c r="A205" s="38"/>
      <c r="B205" s="39"/>
      <c r="C205" s="218" t="s">
        <v>7</v>
      </c>
      <c r="D205" s="218" t="s">
        <v>131</v>
      </c>
      <c r="E205" s="219" t="s">
        <v>267</v>
      </c>
      <c r="F205" s="220" t="s">
        <v>268</v>
      </c>
      <c r="G205" s="221" t="s">
        <v>146</v>
      </c>
      <c r="H205" s="222">
        <v>325</v>
      </c>
      <c r="I205" s="223"/>
      <c r="J205" s="224">
        <f>ROUND(I205*H205,2)</f>
        <v>0</v>
      </c>
      <c r="K205" s="220" t="s">
        <v>135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136</v>
      </c>
      <c r="AT205" s="229" t="s">
        <v>131</v>
      </c>
      <c r="AU205" s="229" t="s">
        <v>86</v>
      </c>
      <c r="AY205" s="17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84</v>
      </c>
      <c r="BK205" s="230">
        <f>ROUND(I205*H205,2)</f>
        <v>0</v>
      </c>
      <c r="BL205" s="17" t="s">
        <v>136</v>
      </c>
      <c r="BM205" s="229" t="s">
        <v>269</v>
      </c>
    </row>
    <row r="206" s="2" customFormat="1">
      <c r="A206" s="38"/>
      <c r="B206" s="39"/>
      <c r="C206" s="40"/>
      <c r="D206" s="231" t="s">
        <v>138</v>
      </c>
      <c r="E206" s="40"/>
      <c r="F206" s="232" t="s">
        <v>270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138</v>
      </c>
      <c r="AU206" s="17" t="s">
        <v>86</v>
      </c>
    </row>
    <row r="207" s="13" customFormat="1">
      <c r="A207" s="13"/>
      <c r="B207" s="236"/>
      <c r="C207" s="237"/>
      <c r="D207" s="231" t="s">
        <v>140</v>
      </c>
      <c r="E207" s="238" t="s">
        <v>1</v>
      </c>
      <c r="F207" s="239" t="s">
        <v>271</v>
      </c>
      <c r="G207" s="237"/>
      <c r="H207" s="238" t="s">
        <v>1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140</v>
      </c>
      <c r="AU207" s="245" t="s">
        <v>86</v>
      </c>
      <c r="AV207" s="13" t="s">
        <v>84</v>
      </c>
      <c r="AW207" s="13" t="s">
        <v>32</v>
      </c>
      <c r="AX207" s="13" t="s">
        <v>76</v>
      </c>
      <c r="AY207" s="245" t="s">
        <v>129</v>
      </c>
    </row>
    <row r="208" s="14" customFormat="1">
      <c r="A208" s="14"/>
      <c r="B208" s="246"/>
      <c r="C208" s="247"/>
      <c r="D208" s="231" t="s">
        <v>140</v>
      </c>
      <c r="E208" s="248" t="s">
        <v>1</v>
      </c>
      <c r="F208" s="249" t="s">
        <v>272</v>
      </c>
      <c r="G208" s="247"/>
      <c r="H208" s="250">
        <v>325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140</v>
      </c>
      <c r="AU208" s="256" t="s">
        <v>86</v>
      </c>
      <c r="AV208" s="14" t="s">
        <v>86</v>
      </c>
      <c r="AW208" s="14" t="s">
        <v>32</v>
      </c>
      <c r="AX208" s="14" t="s">
        <v>84</v>
      </c>
      <c r="AY208" s="256" t="s">
        <v>129</v>
      </c>
    </row>
    <row r="209" s="2" customFormat="1" ht="14.4" customHeight="1">
      <c r="A209" s="38"/>
      <c r="B209" s="39"/>
      <c r="C209" s="268" t="s">
        <v>273</v>
      </c>
      <c r="D209" s="268" t="s">
        <v>226</v>
      </c>
      <c r="E209" s="269" t="s">
        <v>274</v>
      </c>
      <c r="F209" s="270" t="s">
        <v>275</v>
      </c>
      <c r="G209" s="271" t="s">
        <v>184</v>
      </c>
      <c r="H209" s="272">
        <v>0.32500000000000001</v>
      </c>
      <c r="I209" s="273"/>
      <c r="J209" s="274">
        <f>ROUND(I209*H209,2)</f>
        <v>0</v>
      </c>
      <c r="K209" s="270" t="s">
        <v>135</v>
      </c>
      <c r="L209" s="275"/>
      <c r="M209" s="276" t="s">
        <v>1</v>
      </c>
      <c r="N209" s="277" t="s">
        <v>41</v>
      </c>
      <c r="O209" s="91"/>
      <c r="P209" s="227">
        <f>O209*H209</f>
        <v>0</v>
      </c>
      <c r="Q209" s="227">
        <v>0.20999999999999999</v>
      </c>
      <c r="R209" s="227">
        <f>Q209*H209</f>
        <v>0.068250000000000005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181</v>
      </c>
      <c r="AT209" s="229" t="s">
        <v>226</v>
      </c>
      <c r="AU209" s="229" t="s">
        <v>86</v>
      </c>
      <c r="AY209" s="17" t="s">
        <v>129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136</v>
      </c>
      <c r="BM209" s="229" t="s">
        <v>276</v>
      </c>
    </row>
    <row r="210" s="2" customFormat="1">
      <c r="A210" s="38"/>
      <c r="B210" s="39"/>
      <c r="C210" s="40"/>
      <c r="D210" s="231" t="s">
        <v>138</v>
      </c>
      <c r="E210" s="40"/>
      <c r="F210" s="232" t="s">
        <v>275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138</v>
      </c>
      <c r="AU210" s="17" t="s">
        <v>86</v>
      </c>
    </row>
    <row r="211" s="14" customFormat="1">
      <c r="A211" s="14"/>
      <c r="B211" s="246"/>
      <c r="C211" s="247"/>
      <c r="D211" s="231" t="s">
        <v>140</v>
      </c>
      <c r="E211" s="248" t="s">
        <v>1</v>
      </c>
      <c r="F211" s="249" t="s">
        <v>277</v>
      </c>
      <c r="G211" s="247"/>
      <c r="H211" s="250">
        <v>0.32500000000000001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140</v>
      </c>
      <c r="AU211" s="256" t="s">
        <v>86</v>
      </c>
      <c r="AV211" s="14" t="s">
        <v>86</v>
      </c>
      <c r="AW211" s="14" t="s">
        <v>32</v>
      </c>
      <c r="AX211" s="14" t="s">
        <v>84</v>
      </c>
      <c r="AY211" s="256" t="s">
        <v>129</v>
      </c>
    </row>
    <row r="212" s="2" customFormat="1" ht="24.15" customHeight="1">
      <c r="A212" s="38"/>
      <c r="B212" s="39"/>
      <c r="C212" s="218" t="s">
        <v>278</v>
      </c>
      <c r="D212" s="218" t="s">
        <v>131</v>
      </c>
      <c r="E212" s="219" t="s">
        <v>279</v>
      </c>
      <c r="F212" s="220" t="s">
        <v>280</v>
      </c>
      <c r="G212" s="221" t="s">
        <v>146</v>
      </c>
      <c r="H212" s="222">
        <v>325</v>
      </c>
      <c r="I212" s="223"/>
      <c r="J212" s="224">
        <f>ROUND(I212*H212,2)</f>
        <v>0</v>
      </c>
      <c r="K212" s="220" t="s">
        <v>135</v>
      </c>
      <c r="L212" s="44"/>
      <c r="M212" s="225" t="s">
        <v>1</v>
      </c>
      <c r="N212" s="226" t="s">
        <v>41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136</v>
      </c>
      <c r="AT212" s="229" t="s">
        <v>131</v>
      </c>
      <c r="AU212" s="229" t="s">
        <v>86</v>
      </c>
      <c r="AY212" s="17" t="s">
        <v>129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136</v>
      </c>
      <c r="BM212" s="229" t="s">
        <v>281</v>
      </c>
    </row>
    <row r="213" s="2" customFormat="1">
      <c r="A213" s="38"/>
      <c r="B213" s="39"/>
      <c r="C213" s="40"/>
      <c r="D213" s="231" t="s">
        <v>138</v>
      </c>
      <c r="E213" s="40"/>
      <c r="F213" s="232" t="s">
        <v>282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138</v>
      </c>
      <c r="AU213" s="17" t="s">
        <v>86</v>
      </c>
    </row>
    <row r="214" s="2" customFormat="1" ht="14.4" customHeight="1">
      <c r="A214" s="38"/>
      <c r="B214" s="39"/>
      <c r="C214" s="268" t="s">
        <v>283</v>
      </c>
      <c r="D214" s="268" t="s">
        <v>226</v>
      </c>
      <c r="E214" s="269" t="s">
        <v>284</v>
      </c>
      <c r="F214" s="270" t="s">
        <v>285</v>
      </c>
      <c r="G214" s="271" t="s">
        <v>146</v>
      </c>
      <c r="H214" s="272">
        <v>331.5</v>
      </c>
      <c r="I214" s="273"/>
      <c r="J214" s="274">
        <f>ROUND(I214*H214,2)</f>
        <v>0</v>
      </c>
      <c r="K214" s="270" t="s">
        <v>1</v>
      </c>
      <c r="L214" s="275"/>
      <c r="M214" s="276" t="s">
        <v>1</v>
      </c>
      <c r="N214" s="277" t="s">
        <v>41</v>
      </c>
      <c r="O214" s="91"/>
      <c r="P214" s="227">
        <f>O214*H214</f>
        <v>0</v>
      </c>
      <c r="Q214" s="227">
        <v>0.0089999999999999993</v>
      </c>
      <c r="R214" s="227">
        <f>Q214*H214</f>
        <v>2.9834999999999998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181</v>
      </c>
      <c r="AT214" s="229" t="s">
        <v>226</v>
      </c>
      <c r="AU214" s="229" t="s">
        <v>86</v>
      </c>
      <c r="AY214" s="17" t="s">
        <v>129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136</v>
      </c>
      <c r="BM214" s="229" t="s">
        <v>286</v>
      </c>
    </row>
    <row r="215" s="2" customFormat="1">
      <c r="A215" s="38"/>
      <c r="B215" s="39"/>
      <c r="C215" s="40"/>
      <c r="D215" s="231" t="s">
        <v>138</v>
      </c>
      <c r="E215" s="40"/>
      <c r="F215" s="232" t="s">
        <v>287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138</v>
      </c>
      <c r="AU215" s="17" t="s">
        <v>86</v>
      </c>
    </row>
    <row r="216" s="14" customFormat="1">
      <c r="A216" s="14"/>
      <c r="B216" s="246"/>
      <c r="C216" s="247"/>
      <c r="D216" s="231" t="s">
        <v>140</v>
      </c>
      <c r="E216" s="248" t="s">
        <v>1</v>
      </c>
      <c r="F216" s="249" t="s">
        <v>288</v>
      </c>
      <c r="G216" s="247"/>
      <c r="H216" s="250">
        <v>331.5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140</v>
      </c>
      <c r="AU216" s="256" t="s">
        <v>86</v>
      </c>
      <c r="AV216" s="14" t="s">
        <v>86</v>
      </c>
      <c r="AW216" s="14" t="s">
        <v>32</v>
      </c>
      <c r="AX216" s="14" t="s">
        <v>84</v>
      </c>
      <c r="AY216" s="256" t="s">
        <v>129</v>
      </c>
    </row>
    <row r="217" s="12" customFormat="1" ht="22.8" customHeight="1">
      <c r="A217" s="12"/>
      <c r="B217" s="202"/>
      <c r="C217" s="203"/>
      <c r="D217" s="204" t="s">
        <v>75</v>
      </c>
      <c r="E217" s="216" t="s">
        <v>86</v>
      </c>
      <c r="F217" s="216" t="s">
        <v>289</v>
      </c>
      <c r="G217" s="203"/>
      <c r="H217" s="203"/>
      <c r="I217" s="206"/>
      <c r="J217" s="217">
        <f>BK217</f>
        <v>0</v>
      </c>
      <c r="K217" s="203"/>
      <c r="L217" s="208"/>
      <c r="M217" s="209"/>
      <c r="N217" s="210"/>
      <c r="O217" s="210"/>
      <c r="P217" s="211">
        <f>SUM(P218:P224)</f>
        <v>0</v>
      </c>
      <c r="Q217" s="210"/>
      <c r="R217" s="211">
        <f>SUM(R218:R224)</f>
        <v>43.309380000000004</v>
      </c>
      <c r="S217" s="210"/>
      <c r="T217" s="212">
        <f>SUM(T218:T224)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3" t="s">
        <v>84</v>
      </c>
      <c r="AT217" s="214" t="s">
        <v>75</v>
      </c>
      <c r="AU217" s="214" t="s">
        <v>84</v>
      </c>
      <c r="AY217" s="213" t="s">
        <v>129</v>
      </c>
      <c r="BK217" s="215">
        <f>SUM(BK218:BK224)</f>
        <v>0</v>
      </c>
    </row>
    <row r="218" s="2" customFormat="1" ht="37.8" customHeight="1">
      <c r="A218" s="38"/>
      <c r="B218" s="39"/>
      <c r="C218" s="218" t="s">
        <v>290</v>
      </c>
      <c r="D218" s="218" t="s">
        <v>131</v>
      </c>
      <c r="E218" s="219" t="s">
        <v>291</v>
      </c>
      <c r="F218" s="220" t="s">
        <v>292</v>
      </c>
      <c r="G218" s="221" t="s">
        <v>293</v>
      </c>
      <c r="H218" s="222">
        <v>158</v>
      </c>
      <c r="I218" s="223"/>
      <c r="J218" s="224">
        <f>ROUND(I218*H218,2)</f>
        <v>0</v>
      </c>
      <c r="K218" s="220" t="s">
        <v>135</v>
      </c>
      <c r="L218" s="44"/>
      <c r="M218" s="225" t="s">
        <v>1</v>
      </c>
      <c r="N218" s="226" t="s">
        <v>41</v>
      </c>
      <c r="O218" s="91"/>
      <c r="P218" s="227">
        <f>O218*H218</f>
        <v>0</v>
      </c>
      <c r="Q218" s="227">
        <v>0.27411000000000002</v>
      </c>
      <c r="R218" s="227">
        <f>Q218*H218</f>
        <v>43.309380000000004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136</v>
      </c>
      <c r="AT218" s="229" t="s">
        <v>131</v>
      </c>
      <c r="AU218" s="229" t="s">
        <v>86</v>
      </c>
      <c r="AY218" s="17" t="s">
        <v>129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84</v>
      </c>
      <c r="BK218" s="230">
        <f>ROUND(I218*H218,2)</f>
        <v>0</v>
      </c>
      <c r="BL218" s="17" t="s">
        <v>136</v>
      </c>
      <c r="BM218" s="229" t="s">
        <v>294</v>
      </c>
    </row>
    <row r="219" s="2" customFormat="1">
      <c r="A219" s="38"/>
      <c r="B219" s="39"/>
      <c r="C219" s="40"/>
      <c r="D219" s="231" t="s">
        <v>138</v>
      </c>
      <c r="E219" s="40"/>
      <c r="F219" s="232" t="s">
        <v>295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138</v>
      </c>
      <c r="AU219" s="17" t="s">
        <v>86</v>
      </c>
    </row>
    <row r="220" s="13" customFormat="1">
      <c r="A220" s="13"/>
      <c r="B220" s="236"/>
      <c r="C220" s="237"/>
      <c r="D220" s="231" t="s">
        <v>140</v>
      </c>
      <c r="E220" s="238" t="s">
        <v>1</v>
      </c>
      <c r="F220" s="239" t="s">
        <v>296</v>
      </c>
      <c r="G220" s="237"/>
      <c r="H220" s="238" t="s">
        <v>1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140</v>
      </c>
      <c r="AU220" s="245" t="s">
        <v>86</v>
      </c>
      <c r="AV220" s="13" t="s">
        <v>84</v>
      </c>
      <c r="AW220" s="13" t="s">
        <v>32</v>
      </c>
      <c r="AX220" s="13" t="s">
        <v>76</v>
      </c>
      <c r="AY220" s="245" t="s">
        <v>129</v>
      </c>
    </row>
    <row r="221" s="14" customFormat="1">
      <c r="A221" s="14"/>
      <c r="B221" s="246"/>
      <c r="C221" s="247"/>
      <c r="D221" s="231" t="s">
        <v>140</v>
      </c>
      <c r="E221" s="248" t="s">
        <v>1</v>
      </c>
      <c r="F221" s="249" t="s">
        <v>297</v>
      </c>
      <c r="G221" s="247"/>
      <c r="H221" s="250">
        <v>138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140</v>
      </c>
      <c r="AU221" s="256" t="s">
        <v>86</v>
      </c>
      <c r="AV221" s="14" t="s">
        <v>86</v>
      </c>
      <c r="AW221" s="14" t="s">
        <v>32</v>
      </c>
      <c r="AX221" s="14" t="s">
        <v>76</v>
      </c>
      <c r="AY221" s="256" t="s">
        <v>129</v>
      </c>
    </row>
    <row r="222" s="13" customFormat="1">
      <c r="A222" s="13"/>
      <c r="B222" s="236"/>
      <c r="C222" s="237"/>
      <c r="D222" s="231" t="s">
        <v>140</v>
      </c>
      <c r="E222" s="238" t="s">
        <v>1</v>
      </c>
      <c r="F222" s="239" t="s">
        <v>298</v>
      </c>
      <c r="G222" s="237"/>
      <c r="H222" s="238" t="s">
        <v>1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140</v>
      </c>
      <c r="AU222" s="245" t="s">
        <v>86</v>
      </c>
      <c r="AV222" s="13" t="s">
        <v>84</v>
      </c>
      <c r="AW222" s="13" t="s">
        <v>32</v>
      </c>
      <c r="AX222" s="13" t="s">
        <v>76</v>
      </c>
      <c r="AY222" s="245" t="s">
        <v>129</v>
      </c>
    </row>
    <row r="223" s="14" customFormat="1">
      <c r="A223" s="14"/>
      <c r="B223" s="246"/>
      <c r="C223" s="247"/>
      <c r="D223" s="231" t="s">
        <v>140</v>
      </c>
      <c r="E223" s="248" t="s">
        <v>1</v>
      </c>
      <c r="F223" s="249" t="s">
        <v>299</v>
      </c>
      <c r="G223" s="247"/>
      <c r="H223" s="250">
        <v>20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140</v>
      </c>
      <c r="AU223" s="256" t="s">
        <v>86</v>
      </c>
      <c r="AV223" s="14" t="s">
        <v>86</v>
      </c>
      <c r="AW223" s="14" t="s">
        <v>32</v>
      </c>
      <c r="AX223" s="14" t="s">
        <v>76</v>
      </c>
      <c r="AY223" s="256" t="s">
        <v>129</v>
      </c>
    </row>
    <row r="224" s="15" customFormat="1">
      <c r="A224" s="15"/>
      <c r="B224" s="257"/>
      <c r="C224" s="258"/>
      <c r="D224" s="231" t="s">
        <v>140</v>
      </c>
      <c r="E224" s="259" t="s">
        <v>1</v>
      </c>
      <c r="F224" s="260" t="s">
        <v>180</v>
      </c>
      <c r="G224" s="258"/>
      <c r="H224" s="261">
        <v>158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7" t="s">
        <v>140</v>
      </c>
      <c r="AU224" s="267" t="s">
        <v>86</v>
      </c>
      <c r="AV224" s="15" t="s">
        <v>136</v>
      </c>
      <c r="AW224" s="15" t="s">
        <v>32</v>
      </c>
      <c r="AX224" s="15" t="s">
        <v>84</v>
      </c>
      <c r="AY224" s="267" t="s">
        <v>129</v>
      </c>
    </row>
    <row r="225" s="12" customFormat="1" ht="22.8" customHeight="1">
      <c r="A225" s="12"/>
      <c r="B225" s="202"/>
      <c r="C225" s="203"/>
      <c r="D225" s="204" t="s">
        <v>75</v>
      </c>
      <c r="E225" s="216" t="s">
        <v>136</v>
      </c>
      <c r="F225" s="216" t="s">
        <v>300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SUM(P226:P229)</f>
        <v>0</v>
      </c>
      <c r="Q225" s="210"/>
      <c r="R225" s="211">
        <f>SUM(R226:R229)</f>
        <v>0</v>
      </c>
      <c r="S225" s="210"/>
      <c r="T225" s="212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84</v>
      </c>
      <c r="AT225" s="214" t="s">
        <v>75</v>
      </c>
      <c r="AU225" s="214" t="s">
        <v>84</v>
      </c>
      <c r="AY225" s="213" t="s">
        <v>129</v>
      </c>
      <c r="BK225" s="215">
        <f>SUM(BK226:BK229)</f>
        <v>0</v>
      </c>
    </row>
    <row r="226" s="2" customFormat="1" ht="24.15" customHeight="1">
      <c r="A226" s="38"/>
      <c r="B226" s="39"/>
      <c r="C226" s="218" t="s">
        <v>301</v>
      </c>
      <c r="D226" s="218" t="s">
        <v>131</v>
      </c>
      <c r="E226" s="219" t="s">
        <v>302</v>
      </c>
      <c r="F226" s="220" t="s">
        <v>303</v>
      </c>
      <c r="G226" s="221" t="s">
        <v>184</v>
      </c>
      <c r="H226" s="222">
        <v>3.5699999999999998</v>
      </c>
      <c r="I226" s="223"/>
      <c r="J226" s="224">
        <f>ROUND(I226*H226,2)</f>
        <v>0</v>
      </c>
      <c r="K226" s="220" t="s">
        <v>135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136</v>
      </c>
      <c r="AT226" s="229" t="s">
        <v>131</v>
      </c>
      <c r="AU226" s="229" t="s">
        <v>86</v>
      </c>
      <c r="AY226" s="17" t="s">
        <v>129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136</v>
      </c>
      <c r="BM226" s="229" t="s">
        <v>304</v>
      </c>
    </row>
    <row r="227" s="2" customFormat="1">
      <c r="A227" s="38"/>
      <c r="B227" s="39"/>
      <c r="C227" s="40"/>
      <c r="D227" s="231" t="s">
        <v>138</v>
      </c>
      <c r="E227" s="40"/>
      <c r="F227" s="232" t="s">
        <v>305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138</v>
      </c>
      <c r="AU227" s="17" t="s">
        <v>86</v>
      </c>
    </row>
    <row r="228" s="13" customFormat="1">
      <c r="A228" s="13"/>
      <c r="B228" s="236"/>
      <c r="C228" s="237"/>
      <c r="D228" s="231" t="s">
        <v>140</v>
      </c>
      <c r="E228" s="238" t="s">
        <v>1</v>
      </c>
      <c r="F228" s="239" t="s">
        <v>306</v>
      </c>
      <c r="G228" s="237"/>
      <c r="H228" s="238" t="s">
        <v>1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140</v>
      </c>
      <c r="AU228" s="245" t="s">
        <v>86</v>
      </c>
      <c r="AV228" s="13" t="s">
        <v>84</v>
      </c>
      <c r="AW228" s="13" t="s">
        <v>32</v>
      </c>
      <c r="AX228" s="13" t="s">
        <v>76</v>
      </c>
      <c r="AY228" s="245" t="s">
        <v>129</v>
      </c>
    </row>
    <row r="229" s="14" customFormat="1">
      <c r="A229" s="14"/>
      <c r="B229" s="246"/>
      <c r="C229" s="247"/>
      <c r="D229" s="231" t="s">
        <v>140</v>
      </c>
      <c r="E229" s="248" t="s">
        <v>1</v>
      </c>
      <c r="F229" s="249" t="s">
        <v>307</v>
      </c>
      <c r="G229" s="247"/>
      <c r="H229" s="250">
        <v>3.5699999999999998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140</v>
      </c>
      <c r="AU229" s="256" t="s">
        <v>86</v>
      </c>
      <c r="AV229" s="14" t="s">
        <v>86</v>
      </c>
      <c r="AW229" s="14" t="s">
        <v>32</v>
      </c>
      <c r="AX229" s="14" t="s">
        <v>84</v>
      </c>
      <c r="AY229" s="256" t="s">
        <v>129</v>
      </c>
    </row>
    <row r="230" s="12" customFormat="1" ht="22.8" customHeight="1">
      <c r="A230" s="12"/>
      <c r="B230" s="202"/>
      <c r="C230" s="203"/>
      <c r="D230" s="204" t="s">
        <v>75</v>
      </c>
      <c r="E230" s="216" t="s">
        <v>160</v>
      </c>
      <c r="F230" s="216" t="s">
        <v>308</v>
      </c>
      <c r="G230" s="203"/>
      <c r="H230" s="203"/>
      <c r="I230" s="206"/>
      <c r="J230" s="217">
        <f>BK230</f>
        <v>0</v>
      </c>
      <c r="K230" s="203"/>
      <c r="L230" s="208"/>
      <c r="M230" s="209"/>
      <c r="N230" s="210"/>
      <c r="O230" s="210"/>
      <c r="P230" s="211">
        <f>SUM(P231:P248)</f>
        <v>0</v>
      </c>
      <c r="Q230" s="210"/>
      <c r="R230" s="211">
        <f>SUM(R231:R248)</f>
        <v>75.431076500000003</v>
      </c>
      <c r="S230" s="210"/>
      <c r="T230" s="212">
        <f>SUM(T231:T248)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84</v>
      </c>
      <c r="AT230" s="214" t="s">
        <v>75</v>
      </c>
      <c r="AU230" s="214" t="s">
        <v>84</v>
      </c>
      <c r="AY230" s="213" t="s">
        <v>129</v>
      </c>
      <c r="BK230" s="215">
        <f>SUM(BK231:BK248)</f>
        <v>0</v>
      </c>
    </row>
    <row r="231" s="2" customFormat="1" ht="14.4" customHeight="1">
      <c r="A231" s="38"/>
      <c r="B231" s="39"/>
      <c r="C231" s="218" t="s">
        <v>309</v>
      </c>
      <c r="D231" s="218" t="s">
        <v>131</v>
      </c>
      <c r="E231" s="219" t="s">
        <v>310</v>
      </c>
      <c r="F231" s="220" t="s">
        <v>311</v>
      </c>
      <c r="G231" s="221" t="s">
        <v>134</v>
      </c>
      <c r="H231" s="222">
        <v>348.75</v>
      </c>
      <c r="I231" s="223"/>
      <c r="J231" s="224">
        <f>ROUND(I231*H231,2)</f>
        <v>0</v>
      </c>
      <c r="K231" s="220" t="s">
        <v>135</v>
      </c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136</v>
      </c>
      <c r="AT231" s="229" t="s">
        <v>131</v>
      </c>
      <c r="AU231" s="229" t="s">
        <v>86</v>
      </c>
      <c r="AY231" s="17" t="s">
        <v>129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84</v>
      </c>
      <c r="BK231" s="230">
        <f>ROUND(I231*H231,2)</f>
        <v>0</v>
      </c>
      <c r="BL231" s="17" t="s">
        <v>136</v>
      </c>
      <c r="BM231" s="229" t="s">
        <v>312</v>
      </c>
    </row>
    <row r="232" s="2" customFormat="1">
      <c r="A232" s="38"/>
      <c r="B232" s="39"/>
      <c r="C232" s="40"/>
      <c r="D232" s="231" t="s">
        <v>138</v>
      </c>
      <c r="E232" s="40"/>
      <c r="F232" s="232" t="s">
        <v>313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138</v>
      </c>
      <c r="AU232" s="17" t="s">
        <v>86</v>
      </c>
    </row>
    <row r="233" s="13" customFormat="1">
      <c r="A233" s="13"/>
      <c r="B233" s="236"/>
      <c r="C233" s="237"/>
      <c r="D233" s="231" t="s">
        <v>140</v>
      </c>
      <c r="E233" s="238" t="s">
        <v>1</v>
      </c>
      <c r="F233" s="239" t="s">
        <v>314</v>
      </c>
      <c r="G233" s="237"/>
      <c r="H233" s="238" t="s">
        <v>1</v>
      </c>
      <c r="I233" s="240"/>
      <c r="J233" s="237"/>
      <c r="K233" s="237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140</v>
      </c>
      <c r="AU233" s="245" t="s">
        <v>86</v>
      </c>
      <c r="AV233" s="13" t="s">
        <v>84</v>
      </c>
      <c r="AW233" s="13" t="s">
        <v>32</v>
      </c>
      <c r="AX233" s="13" t="s">
        <v>76</v>
      </c>
      <c r="AY233" s="245" t="s">
        <v>129</v>
      </c>
    </row>
    <row r="234" s="14" customFormat="1">
      <c r="A234" s="14"/>
      <c r="B234" s="246"/>
      <c r="C234" s="247"/>
      <c r="D234" s="231" t="s">
        <v>140</v>
      </c>
      <c r="E234" s="248" t="s">
        <v>1</v>
      </c>
      <c r="F234" s="249" t="s">
        <v>266</v>
      </c>
      <c r="G234" s="247"/>
      <c r="H234" s="250">
        <v>348.75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140</v>
      </c>
      <c r="AU234" s="256" t="s">
        <v>86</v>
      </c>
      <c r="AV234" s="14" t="s">
        <v>86</v>
      </c>
      <c r="AW234" s="14" t="s">
        <v>32</v>
      </c>
      <c r="AX234" s="14" t="s">
        <v>84</v>
      </c>
      <c r="AY234" s="256" t="s">
        <v>129</v>
      </c>
    </row>
    <row r="235" s="2" customFormat="1" ht="24.15" customHeight="1">
      <c r="A235" s="38"/>
      <c r="B235" s="39"/>
      <c r="C235" s="218" t="s">
        <v>315</v>
      </c>
      <c r="D235" s="218" t="s">
        <v>131</v>
      </c>
      <c r="E235" s="219" t="s">
        <v>316</v>
      </c>
      <c r="F235" s="220" t="s">
        <v>317</v>
      </c>
      <c r="G235" s="221" t="s">
        <v>134</v>
      </c>
      <c r="H235" s="222">
        <v>348.75</v>
      </c>
      <c r="I235" s="223"/>
      <c r="J235" s="224">
        <f>ROUND(I235*H235,2)</f>
        <v>0</v>
      </c>
      <c r="K235" s="220" t="s">
        <v>135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0.084250000000000005</v>
      </c>
      <c r="R235" s="227">
        <f>Q235*H235</f>
        <v>29.382187500000001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136</v>
      </c>
      <c r="AT235" s="229" t="s">
        <v>131</v>
      </c>
      <c r="AU235" s="229" t="s">
        <v>86</v>
      </c>
      <c r="AY235" s="17" t="s">
        <v>129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136</v>
      </c>
      <c r="BM235" s="229" t="s">
        <v>318</v>
      </c>
    </row>
    <row r="236" s="2" customFormat="1">
      <c r="A236" s="38"/>
      <c r="B236" s="39"/>
      <c r="C236" s="40"/>
      <c r="D236" s="231" t="s">
        <v>138</v>
      </c>
      <c r="E236" s="40"/>
      <c r="F236" s="232" t="s">
        <v>319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138</v>
      </c>
      <c r="AU236" s="17" t="s">
        <v>86</v>
      </c>
    </row>
    <row r="237" s="13" customFormat="1">
      <c r="A237" s="13"/>
      <c r="B237" s="236"/>
      <c r="C237" s="237"/>
      <c r="D237" s="231" t="s">
        <v>140</v>
      </c>
      <c r="E237" s="238" t="s">
        <v>1</v>
      </c>
      <c r="F237" s="239" t="s">
        <v>320</v>
      </c>
      <c r="G237" s="237"/>
      <c r="H237" s="238" t="s">
        <v>1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140</v>
      </c>
      <c r="AU237" s="245" t="s">
        <v>86</v>
      </c>
      <c r="AV237" s="13" t="s">
        <v>84</v>
      </c>
      <c r="AW237" s="13" t="s">
        <v>32</v>
      </c>
      <c r="AX237" s="13" t="s">
        <v>76</v>
      </c>
      <c r="AY237" s="245" t="s">
        <v>129</v>
      </c>
    </row>
    <row r="238" s="14" customFormat="1">
      <c r="A238" s="14"/>
      <c r="B238" s="246"/>
      <c r="C238" s="247"/>
      <c r="D238" s="231" t="s">
        <v>140</v>
      </c>
      <c r="E238" s="248" t="s">
        <v>1</v>
      </c>
      <c r="F238" s="249" t="s">
        <v>266</v>
      </c>
      <c r="G238" s="247"/>
      <c r="H238" s="250">
        <v>348.75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140</v>
      </c>
      <c r="AU238" s="256" t="s">
        <v>86</v>
      </c>
      <c r="AV238" s="14" t="s">
        <v>86</v>
      </c>
      <c r="AW238" s="14" t="s">
        <v>32</v>
      </c>
      <c r="AX238" s="14" t="s">
        <v>84</v>
      </c>
      <c r="AY238" s="256" t="s">
        <v>129</v>
      </c>
    </row>
    <row r="239" s="2" customFormat="1" ht="14.4" customHeight="1">
      <c r="A239" s="38"/>
      <c r="B239" s="39"/>
      <c r="C239" s="268" t="s">
        <v>321</v>
      </c>
      <c r="D239" s="268" t="s">
        <v>226</v>
      </c>
      <c r="E239" s="269" t="s">
        <v>322</v>
      </c>
      <c r="F239" s="270" t="s">
        <v>323</v>
      </c>
      <c r="G239" s="271" t="s">
        <v>134</v>
      </c>
      <c r="H239" s="272">
        <v>345.01900000000001</v>
      </c>
      <c r="I239" s="273"/>
      <c r="J239" s="274">
        <f>ROUND(I239*H239,2)</f>
        <v>0</v>
      </c>
      <c r="K239" s="270" t="s">
        <v>135</v>
      </c>
      <c r="L239" s="275"/>
      <c r="M239" s="276" t="s">
        <v>1</v>
      </c>
      <c r="N239" s="277" t="s">
        <v>41</v>
      </c>
      <c r="O239" s="91"/>
      <c r="P239" s="227">
        <f>O239*H239</f>
        <v>0</v>
      </c>
      <c r="Q239" s="227">
        <v>0.13100000000000001</v>
      </c>
      <c r="R239" s="227">
        <f>Q239*H239</f>
        <v>45.197489000000004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181</v>
      </c>
      <c r="AT239" s="229" t="s">
        <v>226</v>
      </c>
      <c r="AU239" s="229" t="s">
        <v>86</v>
      </c>
      <c r="AY239" s="17" t="s">
        <v>129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84</v>
      </c>
      <c r="BK239" s="230">
        <f>ROUND(I239*H239,2)</f>
        <v>0</v>
      </c>
      <c r="BL239" s="17" t="s">
        <v>136</v>
      </c>
      <c r="BM239" s="229" t="s">
        <v>324</v>
      </c>
    </row>
    <row r="240" s="2" customFormat="1">
      <c r="A240" s="38"/>
      <c r="B240" s="39"/>
      <c r="C240" s="40"/>
      <c r="D240" s="231" t="s">
        <v>138</v>
      </c>
      <c r="E240" s="40"/>
      <c r="F240" s="232" t="s">
        <v>323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138</v>
      </c>
      <c r="AU240" s="17" t="s">
        <v>86</v>
      </c>
    </row>
    <row r="241" s="13" customFormat="1">
      <c r="A241" s="13"/>
      <c r="B241" s="236"/>
      <c r="C241" s="237"/>
      <c r="D241" s="231" t="s">
        <v>140</v>
      </c>
      <c r="E241" s="238" t="s">
        <v>1</v>
      </c>
      <c r="F241" s="239" t="s">
        <v>325</v>
      </c>
      <c r="G241" s="237"/>
      <c r="H241" s="238" t="s">
        <v>1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140</v>
      </c>
      <c r="AU241" s="245" t="s">
        <v>86</v>
      </c>
      <c r="AV241" s="13" t="s">
        <v>84</v>
      </c>
      <c r="AW241" s="13" t="s">
        <v>32</v>
      </c>
      <c r="AX241" s="13" t="s">
        <v>76</v>
      </c>
      <c r="AY241" s="245" t="s">
        <v>129</v>
      </c>
    </row>
    <row r="242" s="14" customFormat="1">
      <c r="A242" s="14"/>
      <c r="B242" s="246"/>
      <c r="C242" s="247"/>
      <c r="D242" s="231" t="s">
        <v>140</v>
      </c>
      <c r="E242" s="248" t="s">
        <v>1</v>
      </c>
      <c r="F242" s="249" t="s">
        <v>326</v>
      </c>
      <c r="G242" s="247"/>
      <c r="H242" s="250">
        <v>345.01900000000001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140</v>
      </c>
      <c r="AU242" s="256" t="s">
        <v>86</v>
      </c>
      <c r="AV242" s="14" t="s">
        <v>86</v>
      </c>
      <c r="AW242" s="14" t="s">
        <v>32</v>
      </c>
      <c r="AX242" s="14" t="s">
        <v>84</v>
      </c>
      <c r="AY242" s="256" t="s">
        <v>129</v>
      </c>
    </row>
    <row r="243" s="2" customFormat="1" ht="24.15" customHeight="1">
      <c r="A243" s="38"/>
      <c r="B243" s="39"/>
      <c r="C243" s="268" t="s">
        <v>327</v>
      </c>
      <c r="D243" s="268" t="s">
        <v>226</v>
      </c>
      <c r="E243" s="269" t="s">
        <v>328</v>
      </c>
      <c r="F243" s="270" t="s">
        <v>329</v>
      </c>
      <c r="G243" s="271" t="s">
        <v>134</v>
      </c>
      <c r="H243" s="272">
        <v>5.6760000000000002</v>
      </c>
      <c r="I243" s="273"/>
      <c r="J243" s="274">
        <f>ROUND(I243*H243,2)</f>
        <v>0</v>
      </c>
      <c r="K243" s="270" t="s">
        <v>1</v>
      </c>
      <c r="L243" s="275"/>
      <c r="M243" s="276" t="s">
        <v>1</v>
      </c>
      <c r="N243" s="277" t="s">
        <v>41</v>
      </c>
      <c r="O243" s="91"/>
      <c r="P243" s="227">
        <f>O243*H243</f>
        <v>0</v>
      </c>
      <c r="Q243" s="227">
        <v>0.14999999999999999</v>
      </c>
      <c r="R243" s="227">
        <f>Q243*H243</f>
        <v>0.85140000000000005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181</v>
      </c>
      <c r="AT243" s="229" t="s">
        <v>226</v>
      </c>
      <c r="AU243" s="229" t="s">
        <v>86</v>
      </c>
      <c r="AY243" s="17" t="s">
        <v>129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136</v>
      </c>
      <c r="BM243" s="229" t="s">
        <v>330</v>
      </c>
    </row>
    <row r="244" s="2" customFormat="1">
      <c r="A244" s="38"/>
      <c r="B244" s="39"/>
      <c r="C244" s="40"/>
      <c r="D244" s="231" t="s">
        <v>138</v>
      </c>
      <c r="E244" s="40"/>
      <c r="F244" s="232" t="s">
        <v>331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138</v>
      </c>
      <c r="AU244" s="17" t="s">
        <v>86</v>
      </c>
    </row>
    <row r="245" s="14" customFormat="1">
      <c r="A245" s="14"/>
      <c r="B245" s="246"/>
      <c r="C245" s="247"/>
      <c r="D245" s="231" t="s">
        <v>140</v>
      </c>
      <c r="E245" s="248" t="s">
        <v>1</v>
      </c>
      <c r="F245" s="249" t="s">
        <v>332</v>
      </c>
      <c r="G245" s="247"/>
      <c r="H245" s="250">
        <v>5.5650000000000004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140</v>
      </c>
      <c r="AU245" s="256" t="s">
        <v>86</v>
      </c>
      <c r="AV245" s="14" t="s">
        <v>86</v>
      </c>
      <c r="AW245" s="14" t="s">
        <v>32</v>
      </c>
      <c r="AX245" s="14" t="s">
        <v>76</v>
      </c>
      <c r="AY245" s="256" t="s">
        <v>129</v>
      </c>
    </row>
    <row r="246" s="14" customFormat="1">
      <c r="A246" s="14"/>
      <c r="B246" s="246"/>
      <c r="C246" s="247"/>
      <c r="D246" s="231" t="s">
        <v>140</v>
      </c>
      <c r="E246" s="248" t="s">
        <v>1</v>
      </c>
      <c r="F246" s="249" t="s">
        <v>333</v>
      </c>
      <c r="G246" s="247"/>
      <c r="H246" s="250">
        <v>5.6760000000000002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140</v>
      </c>
      <c r="AU246" s="256" t="s">
        <v>86</v>
      </c>
      <c r="AV246" s="14" t="s">
        <v>86</v>
      </c>
      <c r="AW246" s="14" t="s">
        <v>32</v>
      </c>
      <c r="AX246" s="14" t="s">
        <v>84</v>
      </c>
      <c r="AY246" s="256" t="s">
        <v>129</v>
      </c>
    </row>
    <row r="247" s="2" customFormat="1" ht="37.8" customHeight="1">
      <c r="A247" s="38"/>
      <c r="B247" s="39"/>
      <c r="C247" s="218" t="s">
        <v>334</v>
      </c>
      <c r="D247" s="218" t="s">
        <v>131</v>
      </c>
      <c r="E247" s="219" t="s">
        <v>335</v>
      </c>
      <c r="F247" s="220" t="s">
        <v>336</v>
      </c>
      <c r="G247" s="221" t="s">
        <v>134</v>
      </c>
      <c r="H247" s="222">
        <v>5.2999999999999998</v>
      </c>
      <c r="I247" s="223"/>
      <c r="J247" s="224">
        <f>ROUND(I247*H247,2)</f>
        <v>0</v>
      </c>
      <c r="K247" s="220" t="s">
        <v>135</v>
      </c>
      <c r="L247" s="44"/>
      <c r="M247" s="225" t="s">
        <v>1</v>
      </c>
      <c r="N247" s="226" t="s">
        <v>41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136</v>
      </c>
      <c r="AT247" s="229" t="s">
        <v>131</v>
      </c>
      <c r="AU247" s="229" t="s">
        <v>86</v>
      </c>
      <c r="AY247" s="17" t="s">
        <v>129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136</v>
      </c>
      <c r="BM247" s="229" t="s">
        <v>337</v>
      </c>
    </row>
    <row r="248" s="2" customFormat="1">
      <c r="A248" s="38"/>
      <c r="B248" s="39"/>
      <c r="C248" s="40"/>
      <c r="D248" s="231" t="s">
        <v>138</v>
      </c>
      <c r="E248" s="40"/>
      <c r="F248" s="232" t="s">
        <v>338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138</v>
      </c>
      <c r="AU248" s="17" t="s">
        <v>86</v>
      </c>
    </row>
    <row r="249" s="12" customFormat="1" ht="22.8" customHeight="1">
      <c r="A249" s="12"/>
      <c r="B249" s="202"/>
      <c r="C249" s="203"/>
      <c r="D249" s="204" t="s">
        <v>75</v>
      </c>
      <c r="E249" s="216" t="s">
        <v>181</v>
      </c>
      <c r="F249" s="216" t="s">
        <v>339</v>
      </c>
      <c r="G249" s="203"/>
      <c r="H249" s="203"/>
      <c r="I249" s="206"/>
      <c r="J249" s="217">
        <f>BK249</f>
        <v>0</v>
      </c>
      <c r="K249" s="203"/>
      <c r="L249" s="208"/>
      <c r="M249" s="209"/>
      <c r="N249" s="210"/>
      <c r="O249" s="210"/>
      <c r="P249" s="211">
        <f>SUM(P250:P282)</f>
        <v>0</v>
      </c>
      <c r="Q249" s="210"/>
      <c r="R249" s="211">
        <f>SUM(R250:R282)</f>
        <v>5.0596199999999998</v>
      </c>
      <c r="S249" s="210"/>
      <c r="T249" s="212">
        <f>SUM(T250:T282)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84</v>
      </c>
      <c r="AT249" s="214" t="s">
        <v>75</v>
      </c>
      <c r="AU249" s="214" t="s">
        <v>84</v>
      </c>
      <c r="AY249" s="213" t="s">
        <v>129</v>
      </c>
      <c r="BK249" s="215">
        <f>SUM(BK250:BK282)</f>
        <v>0</v>
      </c>
    </row>
    <row r="250" s="2" customFormat="1" ht="24.15" customHeight="1">
      <c r="A250" s="38"/>
      <c r="B250" s="39"/>
      <c r="C250" s="218" t="s">
        <v>340</v>
      </c>
      <c r="D250" s="218" t="s">
        <v>131</v>
      </c>
      <c r="E250" s="219" t="s">
        <v>341</v>
      </c>
      <c r="F250" s="220" t="s">
        <v>342</v>
      </c>
      <c r="G250" s="221" t="s">
        <v>293</v>
      </c>
      <c r="H250" s="222">
        <v>59.5</v>
      </c>
      <c r="I250" s="223"/>
      <c r="J250" s="224">
        <f>ROUND(I250*H250,2)</f>
        <v>0</v>
      </c>
      <c r="K250" s="220" t="s">
        <v>135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0.0044000000000000003</v>
      </c>
      <c r="R250" s="227">
        <f>Q250*H250</f>
        <v>0.26180000000000003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136</v>
      </c>
      <c r="AT250" s="229" t="s">
        <v>131</v>
      </c>
      <c r="AU250" s="229" t="s">
        <v>86</v>
      </c>
      <c r="AY250" s="17" t="s">
        <v>129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136</v>
      </c>
      <c r="BM250" s="229" t="s">
        <v>343</v>
      </c>
    </row>
    <row r="251" s="2" customFormat="1">
      <c r="A251" s="38"/>
      <c r="B251" s="39"/>
      <c r="C251" s="40"/>
      <c r="D251" s="231" t="s">
        <v>138</v>
      </c>
      <c r="E251" s="40"/>
      <c r="F251" s="232" t="s">
        <v>344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138</v>
      </c>
      <c r="AU251" s="17" t="s">
        <v>86</v>
      </c>
    </row>
    <row r="252" s="13" customFormat="1">
      <c r="A252" s="13"/>
      <c r="B252" s="236"/>
      <c r="C252" s="237"/>
      <c r="D252" s="231" t="s">
        <v>140</v>
      </c>
      <c r="E252" s="238" t="s">
        <v>1</v>
      </c>
      <c r="F252" s="239" t="s">
        <v>195</v>
      </c>
      <c r="G252" s="237"/>
      <c r="H252" s="238" t="s">
        <v>1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140</v>
      </c>
      <c r="AU252" s="245" t="s">
        <v>86</v>
      </c>
      <c r="AV252" s="13" t="s">
        <v>84</v>
      </c>
      <c r="AW252" s="13" t="s">
        <v>32</v>
      </c>
      <c r="AX252" s="13" t="s">
        <v>76</v>
      </c>
      <c r="AY252" s="245" t="s">
        <v>129</v>
      </c>
    </row>
    <row r="253" s="14" customFormat="1">
      <c r="A253" s="14"/>
      <c r="B253" s="246"/>
      <c r="C253" s="247"/>
      <c r="D253" s="231" t="s">
        <v>140</v>
      </c>
      <c r="E253" s="248" t="s">
        <v>1</v>
      </c>
      <c r="F253" s="249" t="s">
        <v>345</v>
      </c>
      <c r="G253" s="247"/>
      <c r="H253" s="250">
        <v>59.5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140</v>
      </c>
      <c r="AU253" s="256" t="s">
        <v>86</v>
      </c>
      <c r="AV253" s="14" t="s">
        <v>86</v>
      </c>
      <c r="AW253" s="14" t="s">
        <v>32</v>
      </c>
      <c r="AX253" s="14" t="s">
        <v>84</v>
      </c>
      <c r="AY253" s="256" t="s">
        <v>129</v>
      </c>
    </row>
    <row r="254" s="2" customFormat="1" ht="24.15" customHeight="1">
      <c r="A254" s="38"/>
      <c r="B254" s="39"/>
      <c r="C254" s="218" t="s">
        <v>346</v>
      </c>
      <c r="D254" s="218" t="s">
        <v>131</v>
      </c>
      <c r="E254" s="219" t="s">
        <v>347</v>
      </c>
      <c r="F254" s="220" t="s">
        <v>348</v>
      </c>
      <c r="G254" s="221" t="s">
        <v>146</v>
      </c>
      <c r="H254" s="222">
        <v>9</v>
      </c>
      <c r="I254" s="223"/>
      <c r="J254" s="224">
        <f>ROUND(I254*H254,2)</f>
        <v>0</v>
      </c>
      <c r="K254" s="220" t="s">
        <v>135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136</v>
      </c>
      <c r="AT254" s="229" t="s">
        <v>131</v>
      </c>
      <c r="AU254" s="229" t="s">
        <v>86</v>
      </c>
      <c r="AY254" s="17" t="s">
        <v>129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84</v>
      </c>
      <c r="BK254" s="230">
        <f>ROUND(I254*H254,2)</f>
        <v>0</v>
      </c>
      <c r="BL254" s="17" t="s">
        <v>136</v>
      </c>
      <c r="BM254" s="229" t="s">
        <v>349</v>
      </c>
    </row>
    <row r="255" s="2" customFormat="1">
      <c r="A255" s="38"/>
      <c r="B255" s="39"/>
      <c r="C255" s="40"/>
      <c r="D255" s="231" t="s">
        <v>138</v>
      </c>
      <c r="E255" s="40"/>
      <c r="F255" s="232" t="s">
        <v>350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138</v>
      </c>
      <c r="AU255" s="17" t="s">
        <v>86</v>
      </c>
    </row>
    <row r="256" s="13" customFormat="1">
      <c r="A256" s="13"/>
      <c r="B256" s="236"/>
      <c r="C256" s="237"/>
      <c r="D256" s="231" t="s">
        <v>140</v>
      </c>
      <c r="E256" s="238" t="s">
        <v>1</v>
      </c>
      <c r="F256" s="239" t="s">
        <v>351</v>
      </c>
      <c r="G256" s="237"/>
      <c r="H256" s="238" t="s">
        <v>1</v>
      </c>
      <c r="I256" s="240"/>
      <c r="J256" s="237"/>
      <c r="K256" s="237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140</v>
      </c>
      <c r="AU256" s="245" t="s">
        <v>86</v>
      </c>
      <c r="AV256" s="13" t="s">
        <v>84</v>
      </c>
      <c r="AW256" s="13" t="s">
        <v>32</v>
      </c>
      <c r="AX256" s="13" t="s">
        <v>76</v>
      </c>
      <c r="AY256" s="245" t="s">
        <v>129</v>
      </c>
    </row>
    <row r="257" s="13" customFormat="1">
      <c r="A257" s="13"/>
      <c r="B257" s="236"/>
      <c r="C257" s="237"/>
      <c r="D257" s="231" t="s">
        <v>140</v>
      </c>
      <c r="E257" s="238" t="s">
        <v>1</v>
      </c>
      <c r="F257" s="239" t="s">
        <v>352</v>
      </c>
      <c r="G257" s="237"/>
      <c r="H257" s="238" t="s">
        <v>1</v>
      </c>
      <c r="I257" s="240"/>
      <c r="J257" s="237"/>
      <c r="K257" s="237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140</v>
      </c>
      <c r="AU257" s="245" t="s">
        <v>86</v>
      </c>
      <c r="AV257" s="13" t="s">
        <v>84</v>
      </c>
      <c r="AW257" s="13" t="s">
        <v>32</v>
      </c>
      <c r="AX257" s="13" t="s">
        <v>76</v>
      </c>
      <c r="AY257" s="245" t="s">
        <v>129</v>
      </c>
    </row>
    <row r="258" s="14" customFormat="1">
      <c r="A258" s="14"/>
      <c r="B258" s="246"/>
      <c r="C258" s="247"/>
      <c r="D258" s="231" t="s">
        <v>140</v>
      </c>
      <c r="E258" s="248" t="s">
        <v>1</v>
      </c>
      <c r="F258" s="249" t="s">
        <v>353</v>
      </c>
      <c r="G258" s="247"/>
      <c r="H258" s="250">
        <v>9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140</v>
      </c>
      <c r="AU258" s="256" t="s">
        <v>86</v>
      </c>
      <c r="AV258" s="14" t="s">
        <v>86</v>
      </c>
      <c r="AW258" s="14" t="s">
        <v>32</v>
      </c>
      <c r="AX258" s="14" t="s">
        <v>84</v>
      </c>
      <c r="AY258" s="256" t="s">
        <v>129</v>
      </c>
    </row>
    <row r="259" s="2" customFormat="1" ht="24.15" customHeight="1">
      <c r="A259" s="38"/>
      <c r="B259" s="39"/>
      <c r="C259" s="268" t="s">
        <v>354</v>
      </c>
      <c r="D259" s="268" t="s">
        <v>226</v>
      </c>
      <c r="E259" s="269" t="s">
        <v>355</v>
      </c>
      <c r="F259" s="270" t="s">
        <v>356</v>
      </c>
      <c r="G259" s="271" t="s">
        <v>146</v>
      </c>
      <c r="H259" s="272">
        <v>4</v>
      </c>
      <c r="I259" s="273"/>
      <c r="J259" s="274">
        <f>ROUND(I259*H259,2)</f>
        <v>0</v>
      </c>
      <c r="K259" s="270" t="s">
        <v>135</v>
      </c>
      <c r="L259" s="275"/>
      <c r="M259" s="276" t="s">
        <v>1</v>
      </c>
      <c r="N259" s="277" t="s">
        <v>41</v>
      </c>
      <c r="O259" s="91"/>
      <c r="P259" s="227">
        <f>O259*H259</f>
        <v>0</v>
      </c>
      <c r="Q259" s="227">
        <v>0.0014</v>
      </c>
      <c r="R259" s="227">
        <f>Q259*H259</f>
        <v>0.0055999999999999999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181</v>
      </c>
      <c r="AT259" s="229" t="s">
        <v>226</v>
      </c>
      <c r="AU259" s="229" t="s">
        <v>86</v>
      </c>
      <c r="AY259" s="17" t="s">
        <v>129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84</v>
      </c>
      <c r="BK259" s="230">
        <f>ROUND(I259*H259,2)</f>
        <v>0</v>
      </c>
      <c r="BL259" s="17" t="s">
        <v>136</v>
      </c>
      <c r="BM259" s="229" t="s">
        <v>357</v>
      </c>
    </row>
    <row r="260" s="2" customFormat="1">
      <c r="A260" s="38"/>
      <c r="B260" s="39"/>
      <c r="C260" s="40"/>
      <c r="D260" s="231" t="s">
        <v>138</v>
      </c>
      <c r="E260" s="40"/>
      <c r="F260" s="232" t="s">
        <v>356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138</v>
      </c>
      <c r="AU260" s="17" t="s">
        <v>86</v>
      </c>
    </row>
    <row r="261" s="2" customFormat="1" ht="24.15" customHeight="1">
      <c r="A261" s="38"/>
      <c r="B261" s="39"/>
      <c r="C261" s="268" t="s">
        <v>358</v>
      </c>
      <c r="D261" s="268" t="s">
        <v>226</v>
      </c>
      <c r="E261" s="269" t="s">
        <v>359</v>
      </c>
      <c r="F261" s="270" t="s">
        <v>360</v>
      </c>
      <c r="G261" s="271" t="s">
        <v>146</v>
      </c>
      <c r="H261" s="272">
        <v>5</v>
      </c>
      <c r="I261" s="273"/>
      <c r="J261" s="274">
        <f>ROUND(I261*H261,2)</f>
        <v>0</v>
      </c>
      <c r="K261" s="270" t="s">
        <v>135</v>
      </c>
      <c r="L261" s="275"/>
      <c r="M261" s="276" t="s">
        <v>1</v>
      </c>
      <c r="N261" s="277" t="s">
        <v>41</v>
      </c>
      <c r="O261" s="91"/>
      <c r="P261" s="227">
        <f>O261*H261</f>
        <v>0</v>
      </c>
      <c r="Q261" s="227">
        <v>0.0012999999999999999</v>
      </c>
      <c r="R261" s="227">
        <f>Q261*H261</f>
        <v>0.0064999999999999997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181</v>
      </c>
      <c r="AT261" s="229" t="s">
        <v>226</v>
      </c>
      <c r="AU261" s="229" t="s">
        <v>86</v>
      </c>
      <c r="AY261" s="17" t="s">
        <v>129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136</v>
      </c>
      <c r="BM261" s="229" t="s">
        <v>361</v>
      </c>
    </row>
    <row r="262" s="2" customFormat="1">
      <c r="A262" s="38"/>
      <c r="B262" s="39"/>
      <c r="C262" s="40"/>
      <c r="D262" s="231" t="s">
        <v>138</v>
      </c>
      <c r="E262" s="40"/>
      <c r="F262" s="232" t="s">
        <v>360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138</v>
      </c>
      <c r="AU262" s="17" t="s">
        <v>86</v>
      </c>
    </row>
    <row r="263" s="2" customFormat="1" ht="24.15" customHeight="1">
      <c r="A263" s="38"/>
      <c r="B263" s="39"/>
      <c r="C263" s="218" t="s">
        <v>362</v>
      </c>
      <c r="D263" s="218" t="s">
        <v>131</v>
      </c>
      <c r="E263" s="219" t="s">
        <v>363</v>
      </c>
      <c r="F263" s="220" t="s">
        <v>364</v>
      </c>
      <c r="G263" s="221" t="s">
        <v>146</v>
      </c>
      <c r="H263" s="222">
        <v>4</v>
      </c>
      <c r="I263" s="223"/>
      <c r="J263" s="224">
        <f>ROUND(I263*H263,2)</f>
        <v>0</v>
      </c>
      <c r="K263" s="220" t="s">
        <v>135</v>
      </c>
      <c r="L263" s="44"/>
      <c r="M263" s="225" t="s">
        <v>1</v>
      </c>
      <c r="N263" s="226" t="s">
        <v>41</v>
      </c>
      <c r="O263" s="91"/>
      <c r="P263" s="227">
        <f>O263*H263</f>
        <v>0</v>
      </c>
      <c r="Q263" s="227">
        <v>0.010189999999999999</v>
      </c>
      <c r="R263" s="227">
        <f>Q263*H263</f>
        <v>0.040759999999999998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136</v>
      </c>
      <c r="AT263" s="229" t="s">
        <v>131</v>
      </c>
      <c r="AU263" s="229" t="s">
        <v>86</v>
      </c>
      <c r="AY263" s="17" t="s">
        <v>129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84</v>
      </c>
      <c r="BK263" s="230">
        <f>ROUND(I263*H263,2)</f>
        <v>0</v>
      </c>
      <c r="BL263" s="17" t="s">
        <v>136</v>
      </c>
      <c r="BM263" s="229" t="s">
        <v>365</v>
      </c>
    </row>
    <row r="264" s="2" customFormat="1">
      <c r="A264" s="38"/>
      <c r="B264" s="39"/>
      <c r="C264" s="40"/>
      <c r="D264" s="231" t="s">
        <v>138</v>
      </c>
      <c r="E264" s="40"/>
      <c r="F264" s="232" t="s">
        <v>364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138</v>
      </c>
      <c r="AU264" s="17" t="s">
        <v>86</v>
      </c>
    </row>
    <row r="265" s="2" customFormat="1" ht="14.4" customHeight="1">
      <c r="A265" s="38"/>
      <c r="B265" s="39"/>
      <c r="C265" s="268" t="s">
        <v>366</v>
      </c>
      <c r="D265" s="268" t="s">
        <v>226</v>
      </c>
      <c r="E265" s="269" t="s">
        <v>367</v>
      </c>
      <c r="F265" s="270" t="s">
        <v>368</v>
      </c>
      <c r="G265" s="271" t="s">
        <v>146</v>
      </c>
      <c r="H265" s="272">
        <v>4</v>
      </c>
      <c r="I265" s="273"/>
      <c r="J265" s="274">
        <f>ROUND(I265*H265,2)</f>
        <v>0</v>
      </c>
      <c r="K265" s="270" t="s">
        <v>1</v>
      </c>
      <c r="L265" s="275"/>
      <c r="M265" s="276" t="s">
        <v>1</v>
      </c>
      <c r="N265" s="277" t="s">
        <v>41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181</v>
      </c>
      <c r="AT265" s="229" t="s">
        <v>226</v>
      </c>
      <c r="AU265" s="229" t="s">
        <v>86</v>
      </c>
      <c r="AY265" s="17" t="s">
        <v>129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84</v>
      </c>
      <c r="BK265" s="230">
        <f>ROUND(I265*H265,2)</f>
        <v>0</v>
      </c>
      <c r="BL265" s="17" t="s">
        <v>136</v>
      </c>
      <c r="BM265" s="229" t="s">
        <v>369</v>
      </c>
    </row>
    <row r="266" s="2" customFormat="1">
      <c r="A266" s="38"/>
      <c r="B266" s="39"/>
      <c r="C266" s="40"/>
      <c r="D266" s="231" t="s">
        <v>138</v>
      </c>
      <c r="E266" s="40"/>
      <c r="F266" s="232" t="s">
        <v>370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138</v>
      </c>
      <c r="AU266" s="17" t="s">
        <v>86</v>
      </c>
    </row>
    <row r="267" s="2" customFormat="1" ht="24.15" customHeight="1">
      <c r="A267" s="38"/>
      <c r="B267" s="39"/>
      <c r="C267" s="218" t="s">
        <v>371</v>
      </c>
      <c r="D267" s="218" t="s">
        <v>131</v>
      </c>
      <c r="E267" s="219" t="s">
        <v>372</v>
      </c>
      <c r="F267" s="220" t="s">
        <v>373</v>
      </c>
      <c r="G267" s="221" t="s">
        <v>146</v>
      </c>
      <c r="H267" s="222">
        <v>4</v>
      </c>
      <c r="I267" s="223"/>
      <c r="J267" s="224">
        <f>ROUND(I267*H267,2)</f>
        <v>0</v>
      </c>
      <c r="K267" s="220" t="s">
        <v>135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0.34089999999999998</v>
      </c>
      <c r="R267" s="227">
        <f>Q267*H267</f>
        <v>1.3635999999999999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136</v>
      </c>
      <c r="AT267" s="229" t="s">
        <v>131</v>
      </c>
      <c r="AU267" s="229" t="s">
        <v>86</v>
      </c>
      <c r="AY267" s="17" t="s">
        <v>129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136</v>
      </c>
      <c r="BM267" s="229" t="s">
        <v>374</v>
      </c>
    </row>
    <row r="268" s="2" customFormat="1">
      <c r="A268" s="38"/>
      <c r="B268" s="39"/>
      <c r="C268" s="40"/>
      <c r="D268" s="231" t="s">
        <v>138</v>
      </c>
      <c r="E268" s="40"/>
      <c r="F268" s="232" t="s">
        <v>375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138</v>
      </c>
      <c r="AU268" s="17" t="s">
        <v>86</v>
      </c>
    </row>
    <row r="269" s="2" customFormat="1" ht="14.4" customHeight="1">
      <c r="A269" s="38"/>
      <c r="B269" s="39"/>
      <c r="C269" s="268" t="s">
        <v>376</v>
      </c>
      <c r="D269" s="268" t="s">
        <v>226</v>
      </c>
      <c r="E269" s="269" t="s">
        <v>377</v>
      </c>
      <c r="F269" s="270" t="s">
        <v>378</v>
      </c>
      <c r="G269" s="271" t="s">
        <v>146</v>
      </c>
      <c r="H269" s="272">
        <v>4</v>
      </c>
      <c r="I269" s="273"/>
      <c r="J269" s="274">
        <f>ROUND(I269*H269,2)</f>
        <v>0</v>
      </c>
      <c r="K269" s="270" t="s">
        <v>135</v>
      </c>
      <c r="L269" s="275"/>
      <c r="M269" s="276" t="s">
        <v>1</v>
      </c>
      <c r="N269" s="277" t="s">
        <v>41</v>
      </c>
      <c r="O269" s="91"/>
      <c r="P269" s="227">
        <f>O269*H269</f>
        <v>0</v>
      </c>
      <c r="Q269" s="227">
        <v>0.12</v>
      </c>
      <c r="R269" s="227">
        <f>Q269*H269</f>
        <v>0.47999999999999998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181</v>
      </c>
      <c r="AT269" s="229" t="s">
        <v>226</v>
      </c>
      <c r="AU269" s="229" t="s">
        <v>86</v>
      </c>
      <c r="AY269" s="17" t="s">
        <v>129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84</v>
      </c>
      <c r="BK269" s="230">
        <f>ROUND(I269*H269,2)</f>
        <v>0</v>
      </c>
      <c r="BL269" s="17" t="s">
        <v>136</v>
      </c>
      <c r="BM269" s="229" t="s">
        <v>379</v>
      </c>
    </row>
    <row r="270" s="2" customFormat="1">
      <c r="A270" s="38"/>
      <c r="B270" s="39"/>
      <c r="C270" s="40"/>
      <c r="D270" s="231" t="s">
        <v>138</v>
      </c>
      <c r="E270" s="40"/>
      <c r="F270" s="232" t="s">
        <v>378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138</v>
      </c>
      <c r="AU270" s="17" t="s">
        <v>86</v>
      </c>
    </row>
    <row r="271" s="2" customFormat="1" ht="24.15" customHeight="1">
      <c r="A271" s="38"/>
      <c r="B271" s="39"/>
      <c r="C271" s="268" t="s">
        <v>380</v>
      </c>
      <c r="D271" s="268" t="s">
        <v>226</v>
      </c>
      <c r="E271" s="269" t="s">
        <v>381</v>
      </c>
      <c r="F271" s="270" t="s">
        <v>382</v>
      </c>
      <c r="G271" s="271" t="s">
        <v>146</v>
      </c>
      <c r="H271" s="272">
        <v>4</v>
      </c>
      <c r="I271" s="273"/>
      <c r="J271" s="274">
        <f>ROUND(I271*H271,2)</f>
        <v>0</v>
      </c>
      <c r="K271" s="270" t="s">
        <v>135</v>
      </c>
      <c r="L271" s="275"/>
      <c r="M271" s="276" t="s">
        <v>1</v>
      </c>
      <c r="N271" s="277" t="s">
        <v>41</v>
      </c>
      <c r="O271" s="91"/>
      <c r="P271" s="227">
        <f>O271*H271</f>
        <v>0</v>
      </c>
      <c r="Q271" s="227">
        <v>0.17000000000000001</v>
      </c>
      <c r="R271" s="227">
        <f>Q271*H271</f>
        <v>0.68000000000000005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181</v>
      </c>
      <c r="AT271" s="229" t="s">
        <v>226</v>
      </c>
      <c r="AU271" s="229" t="s">
        <v>86</v>
      </c>
      <c r="AY271" s="17" t="s">
        <v>129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136</v>
      </c>
      <c r="BM271" s="229" t="s">
        <v>383</v>
      </c>
    </row>
    <row r="272" s="2" customFormat="1">
      <c r="A272" s="38"/>
      <c r="B272" s="39"/>
      <c r="C272" s="40"/>
      <c r="D272" s="231" t="s">
        <v>138</v>
      </c>
      <c r="E272" s="40"/>
      <c r="F272" s="232" t="s">
        <v>382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138</v>
      </c>
      <c r="AU272" s="17" t="s">
        <v>86</v>
      </c>
    </row>
    <row r="273" s="2" customFormat="1" ht="14.4" customHeight="1">
      <c r="A273" s="38"/>
      <c r="B273" s="39"/>
      <c r="C273" s="268" t="s">
        <v>384</v>
      </c>
      <c r="D273" s="268" t="s">
        <v>226</v>
      </c>
      <c r="E273" s="269" t="s">
        <v>385</v>
      </c>
      <c r="F273" s="270" t="s">
        <v>386</v>
      </c>
      <c r="G273" s="271" t="s">
        <v>146</v>
      </c>
      <c r="H273" s="272">
        <v>4</v>
      </c>
      <c r="I273" s="273"/>
      <c r="J273" s="274">
        <f>ROUND(I273*H273,2)</f>
        <v>0</v>
      </c>
      <c r="K273" s="270" t="s">
        <v>135</v>
      </c>
      <c r="L273" s="275"/>
      <c r="M273" s="276" t="s">
        <v>1</v>
      </c>
      <c r="N273" s="277" t="s">
        <v>41</v>
      </c>
      <c r="O273" s="91"/>
      <c r="P273" s="227">
        <f>O273*H273</f>
        <v>0</v>
      </c>
      <c r="Q273" s="227">
        <v>0.059999999999999998</v>
      </c>
      <c r="R273" s="227">
        <f>Q273*H273</f>
        <v>0.23999999999999999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181</v>
      </c>
      <c r="AT273" s="229" t="s">
        <v>226</v>
      </c>
      <c r="AU273" s="229" t="s">
        <v>86</v>
      </c>
      <c r="AY273" s="17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84</v>
      </c>
      <c r="BK273" s="230">
        <f>ROUND(I273*H273,2)</f>
        <v>0</v>
      </c>
      <c r="BL273" s="17" t="s">
        <v>136</v>
      </c>
      <c r="BM273" s="229" t="s">
        <v>387</v>
      </c>
    </row>
    <row r="274" s="2" customFormat="1">
      <c r="A274" s="38"/>
      <c r="B274" s="39"/>
      <c r="C274" s="40"/>
      <c r="D274" s="231" t="s">
        <v>138</v>
      </c>
      <c r="E274" s="40"/>
      <c r="F274" s="232" t="s">
        <v>386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138</v>
      </c>
      <c r="AU274" s="17" t="s">
        <v>86</v>
      </c>
    </row>
    <row r="275" s="2" customFormat="1" ht="14.4" customHeight="1">
      <c r="A275" s="38"/>
      <c r="B275" s="39"/>
      <c r="C275" s="268" t="s">
        <v>388</v>
      </c>
      <c r="D275" s="268" t="s">
        <v>226</v>
      </c>
      <c r="E275" s="269" t="s">
        <v>389</v>
      </c>
      <c r="F275" s="270" t="s">
        <v>390</v>
      </c>
      <c r="G275" s="271" t="s">
        <v>146</v>
      </c>
      <c r="H275" s="272">
        <v>4</v>
      </c>
      <c r="I275" s="273"/>
      <c r="J275" s="274">
        <f>ROUND(I275*H275,2)</f>
        <v>0</v>
      </c>
      <c r="K275" s="270" t="s">
        <v>135</v>
      </c>
      <c r="L275" s="275"/>
      <c r="M275" s="276" t="s">
        <v>1</v>
      </c>
      <c r="N275" s="277" t="s">
        <v>41</v>
      </c>
      <c r="O275" s="91"/>
      <c r="P275" s="227">
        <f>O275*H275</f>
        <v>0</v>
      </c>
      <c r="Q275" s="227">
        <v>0.10299999999999999</v>
      </c>
      <c r="R275" s="227">
        <f>Q275*H275</f>
        <v>0.41199999999999998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181</v>
      </c>
      <c r="AT275" s="229" t="s">
        <v>226</v>
      </c>
      <c r="AU275" s="229" t="s">
        <v>86</v>
      </c>
      <c r="AY275" s="17" t="s">
        <v>129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136</v>
      </c>
      <c r="BM275" s="229" t="s">
        <v>391</v>
      </c>
    </row>
    <row r="276" s="2" customFormat="1">
      <c r="A276" s="38"/>
      <c r="B276" s="39"/>
      <c r="C276" s="40"/>
      <c r="D276" s="231" t="s">
        <v>138</v>
      </c>
      <c r="E276" s="40"/>
      <c r="F276" s="232" t="s">
        <v>390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138</v>
      </c>
      <c r="AU276" s="17" t="s">
        <v>86</v>
      </c>
    </row>
    <row r="277" s="2" customFormat="1" ht="14.4" customHeight="1">
      <c r="A277" s="38"/>
      <c r="B277" s="39"/>
      <c r="C277" s="268" t="s">
        <v>392</v>
      </c>
      <c r="D277" s="268" t="s">
        <v>226</v>
      </c>
      <c r="E277" s="269" t="s">
        <v>393</v>
      </c>
      <c r="F277" s="270" t="s">
        <v>394</v>
      </c>
      <c r="G277" s="271" t="s">
        <v>146</v>
      </c>
      <c r="H277" s="272">
        <v>4</v>
      </c>
      <c r="I277" s="273"/>
      <c r="J277" s="274">
        <f>ROUND(I277*H277,2)</f>
        <v>0</v>
      </c>
      <c r="K277" s="270" t="s">
        <v>135</v>
      </c>
      <c r="L277" s="275"/>
      <c r="M277" s="276" t="s">
        <v>1</v>
      </c>
      <c r="N277" s="277" t="s">
        <v>41</v>
      </c>
      <c r="O277" s="91"/>
      <c r="P277" s="227">
        <f>O277*H277</f>
        <v>0</v>
      </c>
      <c r="Q277" s="227">
        <v>0.17499999999999999</v>
      </c>
      <c r="R277" s="227">
        <f>Q277*H277</f>
        <v>0.69999999999999996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181</v>
      </c>
      <c r="AT277" s="229" t="s">
        <v>226</v>
      </c>
      <c r="AU277" s="229" t="s">
        <v>86</v>
      </c>
      <c r="AY277" s="17" t="s">
        <v>129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84</v>
      </c>
      <c r="BK277" s="230">
        <f>ROUND(I277*H277,2)</f>
        <v>0</v>
      </c>
      <c r="BL277" s="17" t="s">
        <v>136</v>
      </c>
      <c r="BM277" s="229" t="s">
        <v>395</v>
      </c>
    </row>
    <row r="278" s="2" customFormat="1">
      <c r="A278" s="38"/>
      <c r="B278" s="39"/>
      <c r="C278" s="40"/>
      <c r="D278" s="231" t="s">
        <v>138</v>
      </c>
      <c r="E278" s="40"/>
      <c r="F278" s="232" t="s">
        <v>394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138</v>
      </c>
      <c r="AU278" s="17" t="s">
        <v>86</v>
      </c>
    </row>
    <row r="279" s="2" customFormat="1" ht="24.15" customHeight="1">
      <c r="A279" s="38"/>
      <c r="B279" s="39"/>
      <c r="C279" s="218" t="s">
        <v>396</v>
      </c>
      <c r="D279" s="218" t="s">
        <v>131</v>
      </c>
      <c r="E279" s="219" t="s">
        <v>397</v>
      </c>
      <c r="F279" s="220" t="s">
        <v>398</v>
      </c>
      <c r="G279" s="221" t="s">
        <v>146</v>
      </c>
      <c r="H279" s="222">
        <v>4</v>
      </c>
      <c r="I279" s="223"/>
      <c r="J279" s="224">
        <f>ROUND(I279*H279,2)</f>
        <v>0</v>
      </c>
      <c r="K279" s="220" t="s">
        <v>135</v>
      </c>
      <c r="L279" s="44"/>
      <c r="M279" s="225" t="s">
        <v>1</v>
      </c>
      <c r="N279" s="226" t="s">
        <v>41</v>
      </c>
      <c r="O279" s="91"/>
      <c r="P279" s="227">
        <f>O279*H279</f>
        <v>0</v>
      </c>
      <c r="Q279" s="227">
        <v>0.21734000000000001</v>
      </c>
      <c r="R279" s="227">
        <f>Q279*H279</f>
        <v>0.86936000000000002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136</v>
      </c>
      <c r="AT279" s="229" t="s">
        <v>131</v>
      </c>
      <c r="AU279" s="229" t="s">
        <v>86</v>
      </c>
      <c r="AY279" s="17" t="s">
        <v>129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84</v>
      </c>
      <c r="BK279" s="230">
        <f>ROUND(I279*H279,2)</f>
        <v>0</v>
      </c>
      <c r="BL279" s="17" t="s">
        <v>136</v>
      </c>
      <c r="BM279" s="229" t="s">
        <v>399</v>
      </c>
    </row>
    <row r="280" s="2" customFormat="1">
      <c r="A280" s="38"/>
      <c r="B280" s="39"/>
      <c r="C280" s="40"/>
      <c r="D280" s="231" t="s">
        <v>138</v>
      </c>
      <c r="E280" s="40"/>
      <c r="F280" s="232" t="s">
        <v>398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138</v>
      </c>
      <c r="AU280" s="17" t="s">
        <v>86</v>
      </c>
    </row>
    <row r="281" s="2" customFormat="1" ht="24.15" customHeight="1">
      <c r="A281" s="38"/>
      <c r="B281" s="39"/>
      <c r="C281" s="268" t="s">
        <v>400</v>
      </c>
      <c r="D281" s="268" t="s">
        <v>226</v>
      </c>
      <c r="E281" s="269" t="s">
        <v>401</v>
      </c>
      <c r="F281" s="270" t="s">
        <v>402</v>
      </c>
      <c r="G281" s="271" t="s">
        <v>146</v>
      </c>
      <c r="H281" s="272">
        <v>4</v>
      </c>
      <c r="I281" s="273"/>
      <c r="J281" s="274">
        <f>ROUND(I281*H281,2)</f>
        <v>0</v>
      </c>
      <c r="K281" s="270" t="s">
        <v>1</v>
      </c>
      <c r="L281" s="275"/>
      <c r="M281" s="276" t="s">
        <v>1</v>
      </c>
      <c r="N281" s="277" t="s">
        <v>41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181</v>
      </c>
      <c r="AT281" s="229" t="s">
        <v>226</v>
      </c>
      <c r="AU281" s="229" t="s">
        <v>86</v>
      </c>
      <c r="AY281" s="17" t="s">
        <v>129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84</v>
      </c>
      <c r="BK281" s="230">
        <f>ROUND(I281*H281,2)</f>
        <v>0</v>
      </c>
      <c r="BL281" s="17" t="s">
        <v>136</v>
      </c>
      <c r="BM281" s="229" t="s">
        <v>403</v>
      </c>
    </row>
    <row r="282" s="2" customFormat="1">
      <c r="A282" s="38"/>
      <c r="B282" s="39"/>
      <c r="C282" s="40"/>
      <c r="D282" s="231" t="s">
        <v>138</v>
      </c>
      <c r="E282" s="40"/>
      <c r="F282" s="232" t="s">
        <v>404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138</v>
      </c>
      <c r="AU282" s="17" t="s">
        <v>86</v>
      </c>
    </row>
    <row r="283" s="12" customFormat="1" ht="22.8" customHeight="1">
      <c r="A283" s="12"/>
      <c r="B283" s="202"/>
      <c r="C283" s="203"/>
      <c r="D283" s="204" t="s">
        <v>75</v>
      </c>
      <c r="E283" s="216" t="s">
        <v>190</v>
      </c>
      <c r="F283" s="216" t="s">
        <v>405</v>
      </c>
      <c r="G283" s="203"/>
      <c r="H283" s="203"/>
      <c r="I283" s="206"/>
      <c r="J283" s="217">
        <f>BK283</f>
        <v>0</v>
      </c>
      <c r="K283" s="203"/>
      <c r="L283" s="208"/>
      <c r="M283" s="209"/>
      <c r="N283" s="210"/>
      <c r="O283" s="210"/>
      <c r="P283" s="211">
        <f>SUM(P284:P297)</f>
        <v>0</v>
      </c>
      <c r="Q283" s="210"/>
      <c r="R283" s="211">
        <f>SUM(R284:R297)</f>
        <v>30.888134999999998</v>
      </c>
      <c r="S283" s="210"/>
      <c r="T283" s="212">
        <f>SUM(T284:T297)</f>
        <v>32.399999999999999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3" t="s">
        <v>84</v>
      </c>
      <c r="AT283" s="214" t="s">
        <v>75</v>
      </c>
      <c r="AU283" s="214" t="s">
        <v>84</v>
      </c>
      <c r="AY283" s="213" t="s">
        <v>129</v>
      </c>
      <c r="BK283" s="215">
        <f>SUM(BK284:BK297)</f>
        <v>0</v>
      </c>
    </row>
    <row r="284" s="2" customFormat="1" ht="24.15" customHeight="1">
      <c r="A284" s="38"/>
      <c r="B284" s="39"/>
      <c r="C284" s="218" t="s">
        <v>406</v>
      </c>
      <c r="D284" s="218" t="s">
        <v>131</v>
      </c>
      <c r="E284" s="219" t="s">
        <v>407</v>
      </c>
      <c r="F284" s="220" t="s">
        <v>408</v>
      </c>
      <c r="G284" s="221" t="s">
        <v>293</v>
      </c>
      <c r="H284" s="222">
        <v>238.5</v>
      </c>
      <c r="I284" s="223"/>
      <c r="J284" s="224">
        <f>ROUND(I284*H284,2)</f>
        <v>0</v>
      </c>
      <c r="K284" s="220" t="s">
        <v>135</v>
      </c>
      <c r="L284" s="44"/>
      <c r="M284" s="225" t="s">
        <v>1</v>
      </c>
      <c r="N284" s="226" t="s">
        <v>41</v>
      </c>
      <c r="O284" s="91"/>
      <c r="P284" s="227">
        <f>O284*H284</f>
        <v>0</v>
      </c>
      <c r="Q284" s="227">
        <v>0.10095</v>
      </c>
      <c r="R284" s="227">
        <f>Q284*H284</f>
        <v>24.076574999999998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136</v>
      </c>
      <c r="AT284" s="229" t="s">
        <v>131</v>
      </c>
      <c r="AU284" s="229" t="s">
        <v>86</v>
      </c>
      <c r="AY284" s="17" t="s">
        <v>129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84</v>
      </c>
      <c r="BK284" s="230">
        <f>ROUND(I284*H284,2)</f>
        <v>0</v>
      </c>
      <c r="BL284" s="17" t="s">
        <v>136</v>
      </c>
      <c r="BM284" s="229" t="s">
        <v>409</v>
      </c>
    </row>
    <row r="285" s="2" customFormat="1">
      <c r="A285" s="38"/>
      <c r="B285" s="39"/>
      <c r="C285" s="40"/>
      <c r="D285" s="231" t="s">
        <v>138</v>
      </c>
      <c r="E285" s="40"/>
      <c r="F285" s="232" t="s">
        <v>410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138</v>
      </c>
      <c r="AU285" s="17" t="s">
        <v>86</v>
      </c>
    </row>
    <row r="286" s="13" customFormat="1">
      <c r="A286" s="13"/>
      <c r="B286" s="236"/>
      <c r="C286" s="237"/>
      <c r="D286" s="231" t="s">
        <v>140</v>
      </c>
      <c r="E286" s="238" t="s">
        <v>1</v>
      </c>
      <c r="F286" s="239" t="s">
        <v>411</v>
      </c>
      <c r="G286" s="237"/>
      <c r="H286" s="238" t="s">
        <v>1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140</v>
      </c>
      <c r="AU286" s="245" t="s">
        <v>86</v>
      </c>
      <c r="AV286" s="13" t="s">
        <v>84</v>
      </c>
      <c r="AW286" s="13" t="s">
        <v>32</v>
      </c>
      <c r="AX286" s="13" t="s">
        <v>76</v>
      </c>
      <c r="AY286" s="245" t="s">
        <v>129</v>
      </c>
    </row>
    <row r="287" s="14" customFormat="1">
      <c r="A287" s="14"/>
      <c r="B287" s="246"/>
      <c r="C287" s="247"/>
      <c r="D287" s="231" t="s">
        <v>140</v>
      </c>
      <c r="E287" s="248" t="s">
        <v>1</v>
      </c>
      <c r="F287" s="249" t="s">
        <v>412</v>
      </c>
      <c r="G287" s="247"/>
      <c r="H287" s="250">
        <v>232.5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140</v>
      </c>
      <c r="AU287" s="256" t="s">
        <v>86</v>
      </c>
      <c r="AV287" s="14" t="s">
        <v>86</v>
      </c>
      <c r="AW287" s="14" t="s">
        <v>32</v>
      </c>
      <c r="AX287" s="14" t="s">
        <v>76</v>
      </c>
      <c r="AY287" s="256" t="s">
        <v>129</v>
      </c>
    </row>
    <row r="288" s="13" customFormat="1">
      <c r="A288" s="13"/>
      <c r="B288" s="236"/>
      <c r="C288" s="237"/>
      <c r="D288" s="231" t="s">
        <v>140</v>
      </c>
      <c r="E288" s="238" t="s">
        <v>1</v>
      </c>
      <c r="F288" s="239" t="s">
        <v>413</v>
      </c>
      <c r="G288" s="237"/>
      <c r="H288" s="238" t="s">
        <v>1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140</v>
      </c>
      <c r="AU288" s="245" t="s">
        <v>86</v>
      </c>
      <c r="AV288" s="13" t="s">
        <v>84</v>
      </c>
      <c r="AW288" s="13" t="s">
        <v>32</v>
      </c>
      <c r="AX288" s="13" t="s">
        <v>76</v>
      </c>
      <c r="AY288" s="245" t="s">
        <v>129</v>
      </c>
    </row>
    <row r="289" s="14" customFormat="1">
      <c r="A289" s="14"/>
      <c r="B289" s="246"/>
      <c r="C289" s="247"/>
      <c r="D289" s="231" t="s">
        <v>140</v>
      </c>
      <c r="E289" s="248" t="s">
        <v>1</v>
      </c>
      <c r="F289" s="249" t="s">
        <v>414</v>
      </c>
      <c r="G289" s="247"/>
      <c r="H289" s="250">
        <v>6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140</v>
      </c>
      <c r="AU289" s="256" t="s">
        <v>86</v>
      </c>
      <c r="AV289" s="14" t="s">
        <v>86</v>
      </c>
      <c r="AW289" s="14" t="s">
        <v>32</v>
      </c>
      <c r="AX289" s="14" t="s">
        <v>76</v>
      </c>
      <c r="AY289" s="256" t="s">
        <v>129</v>
      </c>
    </row>
    <row r="290" s="15" customFormat="1">
      <c r="A290" s="15"/>
      <c r="B290" s="257"/>
      <c r="C290" s="258"/>
      <c r="D290" s="231" t="s">
        <v>140</v>
      </c>
      <c r="E290" s="259" t="s">
        <v>1</v>
      </c>
      <c r="F290" s="260" t="s">
        <v>180</v>
      </c>
      <c r="G290" s="258"/>
      <c r="H290" s="261">
        <v>238.5</v>
      </c>
      <c r="I290" s="262"/>
      <c r="J290" s="258"/>
      <c r="K290" s="258"/>
      <c r="L290" s="263"/>
      <c r="M290" s="264"/>
      <c r="N290" s="265"/>
      <c r="O290" s="265"/>
      <c r="P290" s="265"/>
      <c r="Q290" s="265"/>
      <c r="R290" s="265"/>
      <c r="S290" s="265"/>
      <c r="T290" s="26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7" t="s">
        <v>140</v>
      </c>
      <c r="AU290" s="267" t="s">
        <v>86</v>
      </c>
      <c r="AV290" s="15" t="s">
        <v>136</v>
      </c>
      <c r="AW290" s="15" t="s">
        <v>32</v>
      </c>
      <c r="AX290" s="15" t="s">
        <v>84</v>
      </c>
      <c r="AY290" s="267" t="s">
        <v>129</v>
      </c>
    </row>
    <row r="291" s="2" customFormat="1" ht="14.4" customHeight="1">
      <c r="A291" s="38"/>
      <c r="B291" s="39"/>
      <c r="C291" s="268" t="s">
        <v>415</v>
      </c>
      <c r="D291" s="268" t="s">
        <v>226</v>
      </c>
      <c r="E291" s="269" t="s">
        <v>416</v>
      </c>
      <c r="F291" s="270" t="s">
        <v>417</v>
      </c>
      <c r="G291" s="271" t="s">
        <v>293</v>
      </c>
      <c r="H291" s="272">
        <v>243.27000000000001</v>
      </c>
      <c r="I291" s="273"/>
      <c r="J291" s="274">
        <f>ROUND(I291*H291,2)</f>
        <v>0</v>
      </c>
      <c r="K291" s="270" t="s">
        <v>135</v>
      </c>
      <c r="L291" s="275"/>
      <c r="M291" s="276" t="s">
        <v>1</v>
      </c>
      <c r="N291" s="277" t="s">
        <v>41</v>
      </c>
      <c r="O291" s="91"/>
      <c r="P291" s="227">
        <f>O291*H291</f>
        <v>0</v>
      </c>
      <c r="Q291" s="227">
        <v>0.028000000000000001</v>
      </c>
      <c r="R291" s="227">
        <f>Q291*H291</f>
        <v>6.8115600000000001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181</v>
      </c>
      <c r="AT291" s="229" t="s">
        <v>226</v>
      </c>
      <c r="AU291" s="229" t="s">
        <v>86</v>
      </c>
      <c r="AY291" s="17" t="s">
        <v>129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84</v>
      </c>
      <c r="BK291" s="230">
        <f>ROUND(I291*H291,2)</f>
        <v>0</v>
      </c>
      <c r="BL291" s="17" t="s">
        <v>136</v>
      </c>
      <c r="BM291" s="229" t="s">
        <v>418</v>
      </c>
    </row>
    <row r="292" s="2" customFormat="1">
      <c r="A292" s="38"/>
      <c r="B292" s="39"/>
      <c r="C292" s="40"/>
      <c r="D292" s="231" t="s">
        <v>138</v>
      </c>
      <c r="E292" s="40"/>
      <c r="F292" s="232" t="s">
        <v>417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138</v>
      </c>
      <c r="AU292" s="17" t="s">
        <v>86</v>
      </c>
    </row>
    <row r="293" s="14" customFormat="1">
      <c r="A293" s="14"/>
      <c r="B293" s="246"/>
      <c r="C293" s="247"/>
      <c r="D293" s="231" t="s">
        <v>140</v>
      </c>
      <c r="E293" s="248" t="s">
        <v>1</v>
      </c>
      <c r="F293" s="249" t="s">
        <v>419</v>
      </c>
      <c r="G293" s="247"/>
      <c r="H293" s="250">
        <v>243.27000000000001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140</v>
      </c>
      <c r="AU293" s="256" t="s">
        <v>86</v>
      </c>
      <c r="AV293" s="14" t="s">
        <v>86</v>
      </c>
      <c r="AW293" s="14" t="s">
        <v>32</v>
      </c>
      <c r="AX293" s="14" t="s">
        <v>84</v>
      </c>
      <c r="AY293" s="256" t="s">
        <v>129</v>
      </c>
    </row>
    <row r="294" s="2" customFormat="1" ht="24.15" customHeight="1">
      <c r="A294" s="38"/>
      <c r="B294" s="39"/>
      <c r="C294" s="218" t="s">
        <v>420</v>
      </c>
      <c r="D294" s="218" t="s">
        <v>131</v>
      </c>
      <c r="E294" s="219" t="s">
        <v>421</v>
      </c>
      <c r="F294" s="220" t="s">
        <v>422</v>
      </c>
      <c r="G294" s="221" t="s">
        <v>293</v>
      </c>
      <c r="H294" s="222">
        <v>100</v>
      </c>
      <c r="I294" s="223"/>
      <c r="J294" s="224">
        <f>ROUND(I294*H294,2)</f>
        <v>0</v>
      </c>
      <c r="K294" s="220" t="s">
        <v>135</v>
      </c>
      <c r="L294" s="44"/>
      <c r="M294" s="225" t="s">
        <v>1</v>
      </c>
      <c r="N294" s="226" t="s">
        <v>41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0.32400000000000001</v>
      </c>
      <c r="T294" s="228">
        <f>S294*H294</f>
        <v>32.399999999999999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136</v>
      </c>
      <c r="AT294" s="229" t="s">
        <v>131</v>
      </c>
      <c r="AU294" s="229" t="s">
        <v>86</v>
      </c>
      <c r="AY294" s="17" t="s">
        <v>129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84</v>
      </c>
      <c r="BK294" s="230">
        <f>ROUND(I294*H294,2)</f>
        <v>0</v>
      </c>
      <c r="BL294" s="17" t="s">
        <v>136</v>
      </c>
      <c r="BM294" s="229" t="s">
        <v>423</v>
      </c>
    </row>
    <row r="295" s="2" customFormat="1">
      <c r="A295" s="38"/>
      <c r="B295" s="39"/>
      <c r="C295" s="40"/>
      <c r="D295" s="231" t="s">
        <v>138</v>
      </c>
      <c r="E295" s="40"/>
      <c r="F295" s="232" t="s">
        <v>424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138</v>
      </c>
      <c r="AU295" s="17" t="s">
        <v>86</v>
      </c>
    </row>
    <row r="296" s="13" customFormat="1">
      <c r="A296" s="13"/>
      <c r="B296" s="236"/>
      <c r="C296" s="237"/>
      <c r="D296" s="231" t="s">
        <v>140</v>
      </c>
      <c r="E296" s="238" t="s">
        <v>1</v>
      </c>
      <c r="F296" s="239" t="s">
        <v>425</v>
      </c>
      <c r="G296" s="237"/>
      <c r="H296" s="238" t="s">
        <v>1</v>
      </c>
      <c r="I296" s="240"/>
      <c r="J296" s="237"/>
      <c r="K296" s="237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140</v>
      </c>
      <c r="AU296" s="245" t="s">
        <v>86</v>
      </c>
      <c r="AV296" s="13" t="s">
        <v>84</v>
      </c>
      <c r="AW296" s="13" t="s">
        <v>32</v>
      </c>
      <c r="AX296" s="13" t="s">
        <v>76</v>
      </c>
      <c r="AY296" s="245" t="s">
        <v>129</v>
      </c>
    </row>
    <row r="297" s="14" customFormat="1">
      <c r="A297" s="14"/>
      <c r="B297" s="246"/>
      <c r="C297" s="247"/>
      <c r="D297" s="231" t="s">
        <v>140</v>
      </c>
      <c r="E297" s="248" t="s">
        <v>1</v>
      </c>
      <c r="F297" s="249" t="s">
        <v>426</v>
      </c>
      <c r="G297" s="247"/>
      <c r="H297" s="250">
        <v>100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140</v>
      </c>
      <c r="AU297" s="256" t="s">
        <v>86</v>
      </c>
      <c r="AV297" s="14" t="s">
        <v>86</v>
      </c>
      <c r="AW297" s="14" t="s">
        <v>32</v>
      </c>
      <c r="AX297" s="14" t="s">
        <v>84</v>
      </c>
      <c r="AY297" s="256" t="s">
        <v>129</v>
      </c>
    </row>
    <row r="298" s="12" customFormat="1" ht="22.8" customHeight="1">
      <c r="A298" s="12"/>
      <c r="B298" s="202"/>
      <c r="C298" s="203"/>
      <c r="D298" s="204" t="s">
        <v>75</v>
      </c>
      <c r="E298" s="216" t="s">
        <v>427</v>
      </c>
      <c r="F298" s="216" t="s">
        <v>428</v>
      </c>
      <c r="G298" s="203"/>
      <c r="H298" s="203"/>
      <c r="I298" s="206"/>
      <c r="J298" s="217">
        <f>BK298</f>
        <v>0</v>
      </c>
      <c r="K298" s="203"/>
      <c r="L298" s="208"/>
      <c r="M298" s="209"/>
      <c r="N298" s="210"/>
      <c r="O298" s="210"/>
      <c r="P298" s="211">
        <f>SUM(P299:P308)</f>
        <v>0</v>
      </c>
      <c r="Q298" s="210"/>
      <c r="R298" s="211">
        <f>SUM(R299:R308)</f>
        <v>0</v>
      </c>
      <c r="S298" s="210"/>
      <c r="T298" s="212">
        <f>SUM(T299:T308)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3" t="s">
        <v>84</v>
      </c>
      <c r="AT298" s="214" t="s">
        <v>75</v>
      </c>
      <c r="AU298" s="214" t="s">
        <v>84</v>
      </c>
      <c r="AY298" s="213" t="s">
        <v>129</v>
      </c>
      <c r="BK298" s="215">
        <f>SUM(BK299:BK308)</f>
        <v>0</v>
      </c>
    </row>
    <row r="299" s="2" customFormat="1" ht="24.15" customHeight="1">
      <c r="A299" s="38"/>
      <c r="B299" s="39"/>
      <c r="C299" s="218" t="s">
        <v>429</v>
      </c>
      <c r="D299" s="218" t="s">
        <v>131</v>
      </c>
      <c r="E299" s="219" t="s">
        <v>430</v>
      </c>
      <c r="F299" s="220" t="s">
        <v>431</v>
      </c>
      <c r="G299" s="221" t="s">
        <v>208</v>
      </c>
      <c r="H299" s="222">
        <v>32.399999999999999</v>
      </c>
      <c r="I299" s="223"/>
      <c r="J299" s="224">
        <f>ROUND(I299*H299,2)</f>
        <v>0</v>
      </c>
      <c r="K299" s="220" t="s">
        <v>135</v>
      </c>
      <c r="L299" s="44"/>
      <c r="M299" s="225" t="s">
        <v>1</v>
      </c>
      <c r="N299" s="226" t="s">
        <v>41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136</v>
      </c>
      <c r="AT299" s="229" t="s">
        <v>131</v>
      </c>
      <c r="AU299" s="229" t="s">
        <v>86</v>
      </c>
      <c r="AY299" s="17" t="s">
        <v>129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84</v>
      </c>
      <c r="BK299" s="230">
        <f>ROUND(I299*H299,2)</f>
        <v>0</v>
      </c>
      <c r="BL299" s="17" t="s">
        <v>136</v>
      </c>
      <c r="BM299" s="229" t="s">
        <v>432</v>
      </c>
    </row>
    <row r="300" s="2" customFormat="1">
      <c r="A300" s="38"/>
      <c r="B300" s="39"/>
      <c r="C300" s="40"/>
      <c r="D300" s="231" t="s">
        <v>138</v>
      </c>
      <c r="E300" s="40"/>
      <c r="F300" s="232" t="s">
        <v>433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138</v>
      </c>
      <c r="AU300" s="17" t="s">
        <v>86</v>
      </c>
    </row>
    <row r="301" s="2" customFormat="1" ht="14.4" customHeight="1">
      <c r="A301" s="38"/>
      <c r="B301" s="39"/>
      <c r="C301" s="218" t="s">
        <v>434</v>
      </c>
      <c r="D301" s="218" t="s">
        <v>131</v>
      </c>
      <c r="E301" s="219" t="s">
        <v>435</v>
      </c>
      <c r="F301" s="220" t="s">
        <v>436</v>
      </c>
      <c r="G301" s="221" t="s">
        <v>208</v>
      </c>
      <c r="H301" s="222">
        <v>129.59999999999999</v>
      </c>
      <c r="I301" s="223"/>
      <c r="J301" s="224">
        <f>ROUND(I301*H301,2)</f>
        <v>0</v>
      </c>
      <c r="K301" s="220" t="s">
        <v>135</v>
      </c>
      <c r="L301" s="44"/>
      <c r="M301" s="225" t="s">
        <v>1</v>
      </c>
      <c r="N301" s="226" t="s">
        <v>41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136</v>
      </c>
      <c r="AT301" s="229" t="s">
        <v>131</v>
      </c>
      <c r="AU301" s="229" t="s">
        <v>86</v>
      </c>
      <c r="AY301" s="17" t="s">
        <v>129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84</v>
      </c>
      <c r="BK301" s="230">
        <f>ROUND(I301*H301,2)</f>
        <v>0</v>
      </c>
      <c r="BL301" s="17" t="s">
        <v>136</v>
      </c>
      <c r="BM301" s="229" t="s">
        <v>437</v>
      </c>
    </row>
    <row r="302" s="2" customFormat="1">
      <c r="A302" s="38"/>
      <c r="B302" s="39"/>
      <c r="C302" s="40"/>
      <c r="D302" s="231" t="s">
        <v>138</v>
      </c>
      <c r="E302" s="40"/>
      <c r="F302" s="232" t="s">
        <v>438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138</v>
      </c>
      <c r="AU302" s="17" t="s">
        <v>86</v>
      </c>
    </row>
    <row r="303" s="14" customFormat="1">
      <c r="A303" s="14"/>
      <c r="B303" s="246"/>
      <c r="C303" s="247"/>
      <c r="D303" s="231" t="s">
        <v>140</v>
      </c>
      <c r="E303" s="248" t="s">
        <v>1</v>
      </c>
      <c r="F303" s="249" t="s">
        <v>439</v>
      </c>
      <c r="G303" s="247"/>
      <c r="H303" s="250">
        <v>129.59999999999999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140</v>
      </c>
      <c r="AU303" s="256" t="s">
        <v>86</v>
      </c>
      <c r="AV303" s="14" t="s">
        <v>86</v>
      </c>
      <c r="AW303" s="14" t="s">
        <v>32</v>
      </c>
      <c r="AX303" s="14" t="s">
        <v>84</v>
      </c>
      <c r="AY303" s="256" t="s">
        <v>129</v>
      </c>
    </row>
    <row r="304" s="2" customFormat="1" ht="14.4" customHeight="1">
      <c r="A304" s="38"/>
      <c r="B304" s="39"/>
      <c r="C304" s="218" t="s">
        <v>440</v>
      </c>
      <c r="D304" s="218" t="s">
        <v>131</v>
      </c>
      <c r="E304" s="219" t="s">
        <v>441</v>
      </c>
      <c r="F304" s="220" t="s">
        <v>442</v>
      </c>
      <c r="G304" s="221" t="s">
        <v>208</v>
      </c>
      <c r="H304" s="222">
        <v>32.399999999999999</v>
      </c>
      <c r="I304" s="223"/>
      <c r="J304" s="224">
        <f>ROUND(I304*H304,2)</f>
        <v>0</v>
      </c>
      <c r="K304" s="220" t="s">
        <v>135</v>
      </c>
      <c r="L304" s="44"/>
      <c r="M304" s="225" t="s">
        <v>1</v>
      </c>
      <c r="N304" s="226" t="s">
        <v>41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136</v>
      </c>
      <c r="AT304" s="229" t="s">
        <v>131</v>
      </c>
      <c r="AU304" s="229" t="s">
        <v>86</v>
      </c>
      <c r="AY304" s="17" t="s">
        <v>129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84</v>
      </c>
      <c r="BK304" s="230">
        <f>ROUND(I304*H304,2)</f>
        <v>0</v>
      </c>
      <c r="BL304" s="17" t="s">
        <v>136</v>
      </c>
      <c r="BM304" s="229" t="s">
        <v>443</v>
      </c>
    </row>
    <row r="305" s="2" customFormat="1">
      <c r="A305" s="38"/>
      <c r="B305" s="39"/>
      <c r="C305" s="40"/>
      <c r="D305" s="231" t="s">
        <v>138</v>
      </c>
      <c r="E305" s="40"/>
      <c r="F305" s="232" t="s">
        <v>444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138</v>
      </c>
      <c r="AU305" s="17" t="s">
        <v>86</v>
      </c>
    </row>
    <row r="306" s="2" customFormat="1" ht="24.15" customHeight="1">
      <c r="A306" s="38"/>
      <c r="B306" s="39"/>
      <c r="C306" s="218" t="s">
        <v>445</v>
      </c>
      <c r="D306" s="218" t="s">
        <v>131</v>
      </c>
      <c r="E306" s="219" t="s">
        <v>446</v>
      </c>
      <c r="F306" s="220" t="s">
        <v>207</v>
      </c>
      <c r="G306" s="221" t="s">
        <v>208</v>
      </c>
      <c r="H306" s="222">
        <v>32.399999999999999</v>
      </c>
      <c r="I306" s="223"/>
      <c r="J306" s="224">
        <f>ROUND(I306*H306,2)</f>
        <v>0</v>
      </c>
      <c r="K306" s="220" t="s">
        <v>135</v>
      </c>
      <c r="L306" s="44"/>
      <c r="M306" s="225" t="s">
        <v>1</v>
      </c>
      <c r="N306" s="226" t="s">
        <v>41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136</v>
      </c>
      <c r="AT306" s="229" t="s">
        <v>131</v>
      </c>
      <c r="AU306" s="229" t="s">
        <v>86</v>
      </c>
      <c r="AY306" s="17" t="s">
        <v>129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84</v>
      </c>
      <c r="BK306" s="230">
        <f>ROUND(I306*H306,2)</f>
        <v>0</v>
      </c>
      <c r="BL306" s="17" t="s">
        <v>136</v>
      </c>
      <c r="BM306" s="229" t="s">
        <v>447</v>
      </c>
    </row>
    <row r="307" s="2" customFormat="1">
      <c r="A307" s="38"/>
      <c r="B307" s="39"/>
      <c r="C307" s="40"/>
      <c r="D307" s="231" t="s">
        <v>138</v>
      </c>
      <c r="E307" s="40"/>
      <c r="F307" s="232" t="s">
        <v>210</v>
      </c>
      <c r="G307" s="40"/>
      <c r="H307" s="40"/>
      <c r="I307" s="233"/>
      <c r="J307" s="40"/>
      <c r="K307" s="40"/>
      <c r="L307" s="44"/>
      <c r="M307" s="234"/>
      <c r="N307" s="235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138</v>
      </c>
      <c r="AU307" s="17" t="s">
        <v>86</v>
      </c>
    </row>
    <row r="308" s="14" customFormat="1">
      <c r="A308" s="14"/>
      <c r="B308" s="246"/>
      <c r="C308" s="247"/>
      <c r="D308" s="231" t="s">
        <v>140</v>
      </c>
      <c r="E308" s="248" t="s">
        <v>1</v>
      </c>
      <c r="F308" s="249" t="s">
        <v>448</v>
      </c>
      <c r="G308" s="247"/>
      <c r="H308" s="250">
        <v>32.399999999999999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140</v>
      </c>
      <c r="AU308" s="256" t="s">
        <v>86</v>
      </c>
      <c r="AV308" s="14" t="s">
        <v>86</v>
      </c>
      <c r="AW308" s="14" t="s">
        <v>32</v>
      </c>
      <c r="AX308" s="14" t="s">
        <v>84</v>
      </c>
      <c r="AY308" s="256" t="s">
        <v>129</v>
      </c>
    </row>
    <row r="309" s="12" customFormat="1" ht="22.8" customHeight="1">
      <c r="A309" s="12"/>
      <c r="B309" s="202"/>
      <c r="C309" s="203"/>
      <c r="D309" s="204" t="s">
        <v>75</v>
      </c>
      <c r="E309" s="216" t="s">
        <v>449</v>
      </c>
      <c r="F309" s="216" t="s">
        <v>450</v>
      </c>
      <c r="G309" s="203"/>
      <c r="H309" s="203"/>
      <c r="I309" s="206"/>
      <c r="J309" s="217">
        <f>BK309</f>
        <v>0</v>
      </c>
      <c r="K309" s="203"/>
      <c r="L309" s="208"/>
      <c r="M309" s="209"/>
      <c r="N309" s="210"/>
      <c r="O309" s="210"/>
      <c r="P309" s="211">
        <f>SUM(P310:P311)</f>
        <v>0</v>
      </c>
      <c r="Q309" s="210"/>
      <c r="R309" s="211">
        <f>SUM(R310:R311)</f>
        <v>0</v>
      </c>
      <c r="S309" s="210"/>
      <c r="T309" s="212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3" t="s">
        <v>84</v>
      </c>
      <c r="AT309" s="214" t="s">
        <v>75</v>
      </c>
      <c r="AU309" s="214" t="s">
        <v>84</v>
      </c>
      <c r="AY309" s="213" t="s">
        <v>129</v>
      </c>
      <c r="BK309" s="215">
        <f>SUM(BK310:BK311)</f>
        <v>0</v>
      </c>
    </row>
    <row r="310" s="2" customFormat="1" ht="24.15" customHeight="1">
      <c r="A310" s="38"/>
      <c r="B310" s="39"/>
      <c r="C310" s="218" t="s">
        <v>451</v>
      </c>
      <c r="D310" s="218" t="s">
        <v>131</v>
      </c>
      <c r="E310" s="219" t="s">
        <v>452</v>
      </c>
      <c r="F310" s="220" t="s">
        <v>453</v>
      </c>
      <c r="G310" s="221" t="s">
        <v>208</v>
      </c>
      <c r="H310" s="222">
        <v>214.868</v>
      </c>
      <c r="I310" s="223"/>
      <c r="J310" s="224">
        <f>ROUND(I310*H310,2)</f>
        <v>0</v>
      </c>
      <c r="K310" s="220" t="s">
        <v>135</v>
      </c>
      <c r="L310" s="44"/>
      <c r="M310" s="225" t="s">
        <v>1</v>
      </c>
      <c r="N310" s="226" t="s">
        <v>41</v>
      </c>
      <c r="O310" s="91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136</v>
      </c>
      <c r="AT310" s="229" t="s">
        <v>131</v>
      </c>
      <c r="AU310" s="229" t="s">
        <v>86</v>
      </c>
      <c r="AY310" s="17" t="s">
        <v>129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84</v>
      </c>
      <c r="BK310" s="230">
        <f>ROUND(I310*H310,2)</f>
        <v>0</v>
      </c>
      <c r="BL310" s="17" t="s">
        <v>136</v>
      </c>
      <c r="BM310" s="229" t="s">
        <v>454</v>
      </c>
    </row>
    <row r="311" s="2" customFormat="1">
      <c r="A311" s="38"/>
      <c r="B311" s="39"/>
      <c r="C311" s="40"/>
      <c r="D311" s="231" t="s">
        <v>138</v>
      </c>
      <c r="E311" s="40"/>
      <c r="F311" s="232" t="s">
        <v>455</v>
      </c>
      <c r="G311" s="40"/>
      <c r="H311" s="40"/>
      <c r="I311" s="233"/>
      <c r="J311" s="40"/>
      <c r="K311" s="40"/>
      <c r="L311" s="44"/>
      <c r="M311" s="278"/>
      <c r="N311" s="279"/>
      <c r="O311" s="280"/>
      <c r="P311" s="280"/>
      <c r="Q311" s="280"/>
      <c r="R311" s="280"/>
      <c r="S311" s="280"/>
      <c r="T311" s="281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138</v>
      </c>
      <c r="AU311" s="17" t="s">
        <v>86</v>
      </c>
    </row>
    <row r="312" s="2" customFormat="1" ht="6.96" customHeight="1">
      <c r="A312" s="38"/>
      <c r="B312" s="66"/>
      <c r="C312" s="67"/>
      <c r="D312" s="67"/>
      <c r="E312" s="67"/>
      <c r="F312" s="67"/>
      <c r="G312" s="67"/>
      <c r="H312" s="67"/>
      <c r="I312" s="67"/>
      <c r="J312" s="67"/>
      <c r="K312" s="67"/>
      <c r="L312" s="44"/>
      <c r="M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</row>
  </sheetData>
  <sheetProtection sheet="1" autoFilter="0" formatColumns="0" formatRows="0" objects="1" scenarios="1" spinCount="100000" saltValue="WT0pMenOrzYiEhj2j6aVQnSy45McSFj1Q3bQrixfOf2XmcxXv5o6Zpzy95egJk/1vvMur8GlQLUI0GR5P+6g8Q==" hashValue="csivhu6iscH1phw5p8PumoXtCEeg13OXoQqj4zyzjss5cjY34ZhrFgoVlY3Swrs9kjQcotH8/z9D8Mvirycb9w==" algorithmName="SHA-512" password="CC35"/>
  <autoFilter ref="C124:K31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CHODNÍKY V ORLICKÉM PODHŮŘÍ - ROZSOCHA Část 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99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ROUND((SUM(BE125:BE374)),  2)</f>
        <v>0</v>
      </c>
      <c r="G33" s="38"/>
      <c r="H33" s="38"/>
      <c r="I33" s="155">
        <v>0.20999999999999999</v>
      </c>
      <c r="J33" s="154">
        <f>ROUND(((SUM(BE125:BE374))*I33),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ROUND((SUM(BF125:BF374)),  2)</f>
        <v>0</v>
      </c>
      <c r="G34" s="38"/>
      <c r="H34" s="38"/>
      <c r="I34" s="155">
        <v>0.14999999999999999</v>
      </c>
      <c r="J34" s="154">
        <f>ROUND(((SUM(BF125:BF374))*I34),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ROUND((SUM(BG125:BG374)),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ROUND((SUM(BH125:BH374)),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ROUND((SUM(BI125:BI374)),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CHODNÍKY V ORLICKÉM PODHŮŘÍ - ROZSOCHA Část 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102-380-21-A - SO 102 ZPEVNĚNÁ PLOCHA 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ORLICKÉ PODHŮŘÍ</v>
      </c>
      <c r="G89" s="40"/>
      <c r="H89" s="40"/>
      <c r="I89" s="32" t="s">
        <v>22</v>
      </c>
      <c r="J89" s="79" t="str">
        <f>IF(J12="","",J12)</f>
        <v>5. 4. 2021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Orlické podhůřé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hidden="1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457</v>
      </c>
      <c r="E99" s="188"/>
      <c r="F99" s="188"/>
      <c r="G99" s="188"/>
      <c r="H99" s="188"/>
      <c r="I99" s="188"/>
      <c r="J99" s="189">
        <f>J192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J213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J221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J275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J288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112</v>
      </c>
      <c r="E104" s="188"/>
      <c r="F104" s="188"/>
      <c r="G104" s="188"/>
      <c r="H104" s="188"/>
      <c r="I104" s="188"/>
      <c r="J104" s="189">
        <f>J358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113</v>
      </c>
      <c r="E105" s="188"/>
      <c r="F105" s="188"/>
      <c r="G105" s="188"/>
      <c r="H105" s="188"/>
      <c r="I105" s="188"/>
      <c r="J105" s="189">
        <f>J372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CHODNÍKY V ORLICKÉM PODHŮŘÍ - ROZSOCHA Část 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102-380-21-A - SO 102 ZPEVNĚNÁ PLOCHA 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ORLICKÉ PODHŮŘÍ</v>
      </c>
      <c r="G119" s="40"/>
      <c r="H119" s="40"/>
      <c r="I119" s="32" t="s">
        <v>22</v>
      </c>
      <c r="J119" s="79" t="str">
        <f>IF(J12="","",J12)</f>
        <v>5. 4. 2021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Obec Orlické podhůřé</v>
      </c>
      <c r="G121" s="40"/>
      <c r="H121" s="40"/>
      <c r="I121" s="32" t="s">
        <v>30</v>
      </c>
      <c r="J121" s="36" t="str">
        <f>E21</f>
        <v>JDS projekt,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Suchánek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115</v>
      </c>
      <c r="D124" s="194" t="s">
        <v>61</v>
      </c>
      <c r="E124" s="194" t="s">
        <v>57</v>
      </c>
      <c r="F124" s="194" t="s">
        <v>58</v>
      </c>
      <c r="G124" s="194" t="s">
        <v>116</v>
      </c>
      <c r="H124" s="194" t="s">
        <v>117</v>
      </c>
      <c r="I124" s="194" t="s">
        <v>118</v>
      </c>
      <c r="J124" s="194" t="s">
        <v>102</v>
      </c>
      <c r="K124" s="195" t="s">
        <v>119</v>
      </c>
      <c r="L124" s="196"/>
      <c r="M124" s="100" t="s">
        <v>1</v>
      </c>
      <c r="N124" s="101" t="s">
        <v>40</v>
      </c>
      <c r="O124" s="101" t="s">
        <v>120</v>
      </c>
      <c r="P124" s="101" t="s">
        <v>121</v>
      </c>
      <c r="Q124" s="101" t="s">
        <v>122</v>
      </c>
      <c r="R124" s="101" t="s">
        <v>123</v>
      </c>
      <c r="S124" s="101" t="s">
        <v>124</v>
      </c>
      <c r="T124" s="102" t="s">
        <v>125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126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81.414893049999989</v>
      </c>
      <c r="S125" s="104"/>
      <c r="T125" s="200">
        <f>T126</f>
        <v>64.048999999999992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104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127</v>
      </c>
      <c r="F126" s="205" t="s">
        <v>128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P127+P192+P213+P221+P275+P288+P358+P372</f>
        <v>0</v>
      </c>
      <c r="Q126" s="210"/>
      <c r="R126" s="211">
        <f>R127+R192+R213+R221+R275+R288+R358+R372</f>
        <v>81.414893049999989</v>
      </c>
      <c r="S126" s="210"/>
      <c r="T126" s="212">
        <f>T127+T192+T213+T221+T275+T288+T358+T372</f>
        <v>64.048999999999992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129</v>
      </c>
      <c r="BK126" s="215">
        <f>BK127+BK192+BK213+BK221+BK275+BK288+BK358+BK372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130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SUM(P128:P191)</f>
        <v>0</v>
      </c>
      <c r="Q127" s="210"/>
      <c r="R127" s="211">
        <f>SUM(R128:R191)</f>
        <v>22</v>
      </c>
      <c r="S127" s="210"/>
      <c r="T127" s="212">
        <f>SUM(T128:T191)</f>
        <v>64.048999999999992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129</v>
      </c>
      <c r="BK127" s="215">
        <f>SUM(BK128:BK191)</f>
        <v>0</v>
      </c>
    </row>
    <row r="128" s="2" customFormat="1" ht="24.15" customHeight="1">
      <c r="A128" s="38"/>
      <c r="B128" s="39"/>
      <c r="C128" s="218" t="s">
        <v>84</v>
      </c>
      <c r="D128" s="218" t="s">
        <v>131</v>
      </c>
      <c r="E128" s="219" t="s">
        <v>458</v>
      </c>
      <c r="F128" s="220" t="s">
        <v>459</v>
      </c>
      <c r="G128" s="221" t="s">
        <v>134</v>
      </c>
      <c r="H128" s="222">
        <v>16.5</v>
      </c>
      <c r="I128" s="223"/>
      <c r="J128" s="224">
        <f>ROUND(I128*H128,2)</f>
        <v>0</v>
      </c>
      <c r="K128" s="220" t="s">
        <v>135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0.28999999999999998</v>
      </c>
      <c r="T128" s="228">
        <f>S128*H128</f>
        <v>4.7849999999999993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136</v>
      </c>
      <c r="AT128" s="229" t="s">
        <v>131</v>
      </c>
      <c r="AU128" s="229" t="s">
        <v>86</v>
      </c>
      <c r="AY128" s="17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136</v>
      </c>
      <c r="BM128" s="229" t="s">
        <v>460</v>
      </c>
    </row>
    <row r="129" s="2" customFormat="1">
      <c r="A129" s="38"/>
      <c r="B129" s="39"/>
      <c r="C129" s="40"/>
      <c r="D129" s="231" t="s">
        <v>138</v>
      </c>
      <c r="E129" s="40"/>
      <c r="F129" s="232" t="s">
        <v>461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138</v>
      </c>
      <c r="AU129" s="17" t="s">
        <v>86</v>
      </c>
    </row>
    <row r="130" s="13" customFormat="1">
      <c r="A130" s="13"/>
      <c r="B130" s="236"/>
      <c r="C130" s="237"/>
      <c r="D130" s="231" t="s">
        <v>140</v>
      </c>
      <c r="E130" s="238" t="s">
        <v>1</v>
      </c>
      <c r="F130" s="239" t="s">
        <v>462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140</v>
      </c>
      <c r="AU130" s="245" t="s">
        <v>86</v>
      </c>
      <c r="AV130" s="13" t="s">
        <v>84</v>
      </c>
      <c r="AW130" s="13" t="s">
        <v>32</v>
      </c>
      <c r="AX130" s="13" t="s">
        <v>76</v>
      </c>
      <c r="AY130" s="245" t="s">
        <v>129</v>
      </c>
    </row>
    <row r="131" s="14" customFormat="1">
      <c r="A131" s="14"/>
      <c r="B131" s="246"/>
      <c r="C131" s="247"/>
      <c r="D131" s="231" t="s">
        <v>140</v>
      </c>
      <c r="E131" s="248" t="s">
        <v>1</v>
      </c>
      <c r="F131" s="249" t="s">
        <v>463</v>
      </c>
      <c r="G131" s="247"/>
      <c r="H131" s="250">
        <v>4.5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140</v>
      </c>
      <c r="AU131" s="256" t="s">
        <v>86</v>
      </c>
      <c r="AV131" s="14" t="s">
        <v>86</v>
      </c>
      <c r="AW131" s="14" t="s">
        <v>32</v>
      </c>
      <c r="AX131" s="14" t="s">
        <v>76</v>
      </c>
      <c r="AY131" s="256" t="s">
        <v>129</v>
      </c>
    </row>
    <row r="132" s="13" customFormat="1">
      <c r="A132" s="13"/>
      <c r="B132" s="236"/>
      <c r="C132" s="237"/>
      <c r="D132" s="231" t="s">
        <v>140</v>
      </c>
      <c r="E132" s="238" t="s">
        <v>1</v>
      </c>
      <c r="F132" s="239" t="s">
        <v>464</v>
      </c>
      <c r="G132" s="237"/>
      <c r="H132" s="238" t="s">
        <v>1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140</v>
      </c>
      <c r="AU132" s="245" t="s">
        <v>86</v>
      </c>
      <c r="AV132" s="13" t="s">
        <v>84</v>
      </c>
      <c r="AW132" s="13" t="s">
        <v>32</v>
      </c>
      <c r="AX132" s="13" t="s">
        <v>76</v>
      </c>
      <c r="AY132" s="245" t="s">
        <v>129</v>
      </c>
    </row>
    <row r="133" s="14" customFormat="1">
      <c r="A133" s="14"/>
      <c r="B133" s="246"/>
      <c r="C133" s="247"/>
      <c r="D133" s="231" t="s">
        <v>140</v>
      </c>
      <c r="E133" s="248" t="s">
        <v>1</v>
      </c>
      <c r="F133" s="249" t="s">
        <v>465</v>
      </c>
      <c r="G133" s="247"/>
      <c r="H133" s="250">
        <v>12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140</v>
      </c>
      <c r="AU133" s="256" t="s">
        <v>86</v>
      </c>
      <c r="AV133" s="14" t="s">
        <v>86</v>
      </c>
      <c r="AW133" s="14" t="s">
        <v>32</v>
      </c>
      <c r="AX133" s="14" t="s">
        <v>76</v>
      </c>
      <c r="AY133" s="256" t="s">
        <v>129</v>
      </c>
    </row>
    <row r="134" s="15" customFormat="1">
      <c r="A134" s="15"/>
      <c r="B134" s="257"/>
      <c r="C134" s="258"/>
      <c r="D134" s="231" t="s">
        <v>140</v>
      </c>
      <c r="E134" s="259" t="s">
        <v>1</v>
      </c>
      <c r="F134" s="260" t="s">
        <v>180</v>
      </c>
      <c r="G134" s="258"/>
      <c r="H134" s="261">
        <v>16.5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7" t="s">
        <v>140</v>
      </c>
      <c r="AU134" s="267" t="s">
        <v>86</v>
      </c>
      <c r="AV134" s="15" t="s">
        <v>136</v>
      </c>
      <c r="AW134" s="15" t="s">
        <v>32</v>
      </c>
      <c r="AX134" s="15" t="s">
        <v>84</v>
      </c>
      <c r="AY134" s="267" t="s">
        <v>129</v>
      </c>
    </row>
    <row r="135" s="2" customFormat="1" ht="24.15" customHeight="1">
      <c r="A135" s="38"/>
      <c r="B135" s="39"/>
      <c r="C135" s="218" t="s">
        <v>86</v>
      </c>
      <c r="D135" s="218" t="s">
        <v>131</v>
      </c>
      <c r="E135" s="219" t="s">
        <v>466</v>
      </c>
      <c r="F135" s="220" t="s">
        <v>467</v>
      </c>
      <c r="G135" s="221" t="s">
        <v>134</v>
      </c>
      <c r="H135" s="222">
        <v>136.5</v>
      </c>
      <c r="I135" s="223"/>
      <c r="J135" s="224">
        <f>ROUND(I135*H135,2)</f>
        <v>0</v>
      </c>
      <c r="K135" s="220" t="s">
        <v>135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0.28999999999999998</v>
      </c>
      <c r="T135" s="228">
        <f>S135*H135</f>
        <v>39.584999999999994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136</v>
      </c>
      <c r="AT135" s="229" t="s">
        <v>131</v>
      </c>
      <c r="AU135" s="229" t="s">
        <v>86</v>
      </c>
      <c r="AY135" s="17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136</v>
      </c>
      <c r="BM135" s="229" t="s">
        <v>468</v>
      </c>
    </row>
    <row r="136" s="2" customFormat="1">
      <c r="A136" s="38"/>
      <c r="B136" s="39"/>
      <c r="C136" s="40"/>
      <c r="D136" s="231" t="s">
        <v>138</v>
      </c>
      <c r="E136" s="40"/>
      <c r="F136" s="232" t="s">
        <v>469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86</v>
      </c>
    </row>
    <row r="137" s="14" customFormat="1">
      <c r="A137" s="14"/>
      <c r="B137" s="246"/>
      <c r="C137" s="247"/>
      <c r="D137" s="231" t="s">
        <v>140</v>
      </c>
      <c r="E137" s="248" t="s">
        <v>1</v>
      </c>
      <c r="F137" s="249" t="s">
        <v>470</v>
      </c>
      <c r="G137" s="247"/>
      <c r="H137" s="250">
        <v>136.5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140</v>
      </c>
      <c r="AU137" s="256" t="s">
        <v>86</v>
      </c>
      <c r="AV137" s="14" t="s">
        <v>86</v>
      </c>
      <c r="AW137" s="14" t="s">
        <v>32</v>
      </c>
      <c r="AX137" s="14" t="s">
        <v>84</v>
      </c>
      <c r="AY137" s="256" t="s">
        <v>129</v>
      </c>
    </row>
    <row r="138" s="2" customFormat="1" ht="24.15" customHeight="1">
      <c r="A138" s="38"/>
      <c r="B138" s="39"/>
      <c r="C138" s="218" t="s">
        <v>150</v>
      </c>
      <c r="D138" s="218" t="s">
        <v>131</v>
      </c>
      <c r="E138" s="219" t="s">
        <v>471</v>
      </c>
      <c r="F138" s="220" t="s">
        <v>472</v>
      </c>
      <c r="G138" s="221" t="s">
        <v>134</v>
      </c>
      <c r="H138" s="222">
        <v>153</v>
      </c>
      <c r="I138" s="223"/>
      <c r="J138" s="224">
        <f>ROUND(I138*H138,2)</f>
        <v>0</v>
      </c>
      <c r="K138" s="220" t="s">
        <v>135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0.098000000000000004</v>
      </c>
      <c r="T138" s="228">
        <f>S138*H138</f>
        <v>14.994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136</v>
      </c>
      <c r="AT138" s="229" t="s">
        <v>131</v>
      </c>
      <c r="AU138" s="229" t="s">
        <v>86</v>
      </c>
      <c r="AY138" s="17" t="s">
        <v>129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136</v>
      </c>
      <c r="BM138" s="229" t="s">
        <v>473</v>
      </c>
    </row>
    <row r="139" s="2" customFormat="1">
      <c r="A139" s="38"/>
      <c r="B139" s="39"/>
      <c r="C139" s="40"/>
      <c r="D139" s="231" t="s">
        <v>138</v>
      </c>
      <c r="E139" s="40"/>
      <c r="F139" s="232" t="s">
        <v>474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138</v>
      </c>
      <c r="AU139" s="17" t="s">
        <v>86</v>
      </c>
    </row>
    <row r="140" s="13" customFormat="1">
      <c r="A140" s="13"/>
      <c r="B140" s="236"/>
      <c r="C140" s="237"/>
      <c r="D140" s="231" t="s">
        <v>140</v>
      </c>
      <c r="E140" s="238" t="s">
        <v>1</v>
      </c>
      <c r="F140" s="239" t="s">
        <v>475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140</v>
      </c>
      <c r="AU140" s="245" t="s">
        <v>86</v>
      </c>
      <c r="AV140" s="13" t="s">
        <v>84</v>
      </c>
      <c r="AW140" s="13" t="s">
        <v>32</v>
      </c>
      <c r="AX140" s="13" t="s">
        <v>76</v>
      </c>
      <c r="AY140" s="245" t="s">
        <v>129</v>
      </c>
    </row>
    <row r="141" s="14" customFormat="1">
      <c r="A141" s="14"/>
      <c r="B141" s="246"/>
      <c r="C141" s="247"/>
      <c r="D141" s="231" t="s">
        <v>140</v>
      </c>
      <c r="E141" s="248" t="s">
        <v>1</v>
      </c>
      <c r="F141" s="249" t="s">
        <v>470</v>
      </c>
      <c r="G141" s="247"/>
      <c r="H141" s="250">
        <v>136.5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140</v>
      </c>
      <c r="AU141" s="256" t="s">
        <v>86</v>
      </c>
      <c r="AV141" s="14" t="s">
        <v>86</v>
      </c>
      <c r="AW141" s="14" t="s">
        <v>32</v>
      </c>
      <c r="AX141" s="14" t="s">
        <v>76</v>
      </c>
      <c r="AY141" s="256" t="s">
        <v>129</v>
      </c>
    </row>
    <row r="142" s="13" customFormat="1">
      <c r="A142" s="13"/>
      <c r="B142" s="236"/>
      <c r="C142" s="237"/>
      <c r="D142" s="231" t="s">
        <v>140</v>
      </c>
      <c r="E142" s="238" t="s">
        <v>1</v>
      </c>
      <c r="F142" s="239" t="s">
        <v>462</v>
      </c>
      <c r="G142" s="237"/>
      <c r="H142" s="238" t="s">
        <v>1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140</v>
      </c>
      <c r="AU142" s="245" t="s">
        <v>86</v>
      </c>
      <c r="AV142" s="13" t="s">
        <v>84</v>
      </c>
      <c r="AW142" s="13" t="s">
        <v>32</v>
      </c>
      <c r="AX142" s="13" t="s">
        <v>76</v>
      </c>
      <c r="AY142" s="245" t="s">
        <v>129</v>
      </c>
    </row>
    <row r="143" s="14" customFormat="1">
      <c r="A143" s="14"/>
      <c r="B143" s="246"/>
      <c r="C143" s="247"/>
      <c r="D143" s="231" t="s">
        <v>140</v>
      </c>
      <c r="E143" s="248" t="s">
        <v>1</v>
      </c>
      <c r="F143" s="249" t="s">
        <v>463</v>
      </c>
      <c r="G143" s="247"/>
      <c r="H143" s="250">
        <v>4.5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140</v>
      </c>
      <c r="AU143" s="256" t="s">
        <v>86</v>
      </c>
      <c r="AV143" s="14" t="s">
        <v>86</v>
      </c>
      <c r="AW143" s="14" t="s">
        <v>32</v>
      </c>
      <c r="AX143" s="14" t="s">
        <v>76</v>
      </c>
      <c r="AY143" s="256" t="s">
        <v>129</v>
      </c>
    </row>
    <row r="144" s="13" customFormat="1">
      <c r="A144" s="13"/>
      <c r="B144" s="236"/>
      <c r="C144" s="237"/>
      <c r="D144" s="231" t="s">
        <v>140</v>
      </c>
      <c r="E144" s="238" t="s">
        <v>1</v>
      </c>
      <c r="F144" s="239" t="s">
        <v>464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140</v>
      </c>
      <c r="AU144" s="245" t="s">
        <v>86</v>
      </c>
      <c r="AV144" s="13" t="s">
        <v>84</v>
      </c>
      <c r="AW144" s="13" t="s">
        <v>32</v>
      </c>
      <c r="AX144" s="13" t="s">
        <v>76</v>
      </c>
      <c r="AY144" s="245" t="s">
        <v>129</v>
      </c>
    </row>
    <row r="145" s="14" customFormat="1">
      <c r="A145" s="14"/>
      <c r="B145" s="246"/>
      <c r="C145" s="247"/>
      <c r="D145" s="231" t="s">
        <v>140</v>
      </c>
      <c r="E145" s="248" t="s">
        <v>1</v>
      </c>
      <c r="F145" s="249" t="s">
        <v>465</v>
      </c>
      <c r="G145" s="247"/>
      <c r="H145" s="250">
        <v>12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140</v>
      </c>
      <c r="AU145" s="256" t="s">
        <v>86</v>
      </c>
      <c r="AV145" s="14" t="s">
        <v>86</v>
      </c>
      <c r="AW145" s="14" t="s">
        <v>32</v>
      </c>
      <c r="AX145" s="14" t="s">
        <v>76</v>
      </c>
      <c r="AY145" s="256" t="s">
        <v>129</v>
      </c>
    </row>
    <row r="146" s="15" customFormat="1">
      <c r="A146" s="15"/>
      <c r="B146" s="257"/>
      <c r="C146" s="258"/>
      <c r="D146" s="231" t="s">
        <v>140</v>
      </c>
      <c r="E146" s="259" t="s">
        <v>1</v>
      </c>
      <c r="F146" s="260" t="s">
        <v>180</v>
      </c>
      <c r="G146" s="258"/>
      <c r="H146" s="261">
        <v>153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7" t="s">
        <v>140</v>
      </c>
      <c r="AU146" s="267" t="s">
        <v>86</v>
      </c>
      <c r="AV146" s="15" t="s">
        <v>136</v>
      </c>
      <c r="AW146" s="15" t="s">
        <v>32</v>
      </c>
      <c r="AX146" s="15" t="s">
        <v>84</v>
      </c>
      <c r="AY146" s="267" t="s">
        <v>129</v>
      </c>
    </row>
    <row r="147" s="2" customFormat="1" ht="14.4" customHeight="1">
      <c r="A147" s="38"/>
      <c r="B147" s="39"/>
      <c r="C147" s="218" t="s">
        <v>136</v>
      </c>
      <c r="D147" s="218" t="s">
        <v>131</v>
      </c>
      <c r="E147" s="219" t="s">
        <v>476</v>
      </c>
      <c r="F147" s="220" t="s">
        <v>477</v>
      </c>
      <c r="G147" s="221" t="s">
        <v>293</v>
      </c>
      <c r="H147" s="222">
        <v>9</v>
      </c>
      <c r="I147" s="223"/>
      <c r="J147" s="224">
        <f>ROUND(I147*H147,2)</f>
        <v>0</v>
      </c>
      <c r="K147" s="220" t="s">
        <v>135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0.20499999999999999</v>
      </c>
      <c r="T147" s="228">
        <f>S147*H147</f>
        <v>1.845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136</v>
      </c>
      <c r="AT147" s="229" t="s">
        <v>131</v>
      </c>
      <c r="AU147" s="229" t="s">
        <v>86</v>
      </c>
      <c r="AY147" s="17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136</v>
      </c>
      <c r="BM147" s="229" t="s">
        <v>478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479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86</v>
      </c>
    </row>
    <row r="149" s="13" customFormat="1">
      <c r="A149" s="13"/>
      <c r="B149" s="236"/>
      <c r="C149" s="237"/>
      <c r="D149" s="231" t="s">
        <v>140</v>
      </c>
      <c r="E149" s="238" t="s">
        <v>1</v>
      </c>
      <c r="F149" s="239" t="s">
        <v>480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140</v>
      </c>
      <c r="AU149" s="245" t="s">
        <v>86</v>
      </c>
      <c r="AV149" s="13" t="s">
        <v>84</v>
      </c>
      <c r="AW149" s="13" t="s">
        <v>32</v>
      </c>
      <c r="AX149" s="13" t="s">
        <v>76</v>
      </c>
      <c r="AY149" s="245" t="s">
        <v>129</v>
      </c>
    </row>
    <row r="150" s="13" customFormat="1">
      <c r="A150" s="13"/>
      <c r="B150" s="236"/>
      <c r="C150" s="237"/>
      <c r="D150" s="231" t="s">
        <v>140</v>
      </c>
      <c r="E150" s="238" t="s">
        <v>1</v>
      </c>
      <c r="F150" s="239" t="s">
        <v>481</v>
      </c>
      <c r="G150" s="237"/>
      <c r="H150" s="238" t="s">
        <v>1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140</v>
      </c>
      <c r="AU150" s="245" t="s">
        <v>86</v>
      </c>
      <c r="AV150" s="13" t="s">
        <v>84</v>
      </c>
      <c r="AW150" s="13" t="s">
        <v>32</v>
      </c>
      <c r="AX150" s="13" t="s">
        <v>76</v>
      </c>
      <c r="AY150" s="245" t="s">
        <v>129</v>
      </c>
    </row>
    <row r="151" s="14" customFormat="1">
      <c r="A151" s="14"/>
      <c r="B151" s="246"/>
      <c r="C151" s="247"/>
      <c r="D151" s="231" t="s">
        <v>140</v>
      </c>
      <c r="E151" s="248" t="s">
        <v>1</v>
      </c>
      <c r="F151" s="249" t="s">
        <v>190</v>
      </c>
      <c r="G151" s="247"/>
      <c r="H151" s="250">
        <v>9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140</v>
      </c>
      <c r="AU151" s="256" t="s">
        <v>86</v>
      </c>
      <c r="AV151" s="14" t="s">
        <v>86</v>
      </c>
      <c r="AW151" s="14" t="s">
        <v>32</v>
      </c>
      <c r="AX151" s="14" t="s">
        <v>84</v>
      </c>
      <c r="AY151" s="256" t="s">
        <v>129</v>
      </c>
    </row>
    <row r="152" s="2" customFormat="1" ht="14.4" customHeight="1">
      <c r="A152" s="38"/>
      <c r="B152" s="39"/>
      <c r="C152" s="218" t="s">
        <v>160</v>
      </c>
      <c r="D152" s="218" t="s">
        <v>131</v>
      </c>
      <c r="E152" s="219" t="s">
        <v>482</v>
      </c>
      <c r="F152" s="220" t="s">
        <v>483</v>
      </c>
      <c r="G152" s="221" t="s">
        <v>293</v>
      </c>
      <c r="H152" s="222">
        <v>71</v>
      </c>
      <c r="I152" s="223"/>
      <c r="J152" s="224">
        <f>ROUND(I152*H152,2)</f>
        <v>0</v>
      </c>
      <c r="K152" s="220" t="s">
        <v>135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0.040000000000000001</v>
      </c>
      <c r="T152" s="228">
        <f>S152*H152</f>
        <v>2.8399999999999999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136</v>
      </c>
      <c r="AT152" s="229" t="s">
        <v>131</v>
      </c>
      <c r="AU152" s="229" t="s">
        <v>86</v>
      </c>
      <c r="AY152" s="17" t="s">
        <v>129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136</v>
      </c>
      <c r="BM152" s="229" t="s">
        <v>484</v>
      </c>
    </row>
    <row r="153" s="2" customFormat="1">
      <c r="A153" s="38"/>
      <c r="B153" s="39"/>
      <c r="C153" s="40"/>
      <c r="D153" s="231" t="s">
        <v>138</v>
      </c>
      <c r="E153" s="40"/>
      <c r="F153" s="232" t="s">
        <v>485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138</v>
      </c>
      <c r="AU153" s="17" t="s">
        <v>86</v>
      </c>
    </row>
    <row r="154" s="13" customFormat="1">
      <c r="A154" s="13"/>
      <c r="B154" s="236"/>
      <c r="C154" s="237"/>
      <c r="D154" s="231" t="s">
        <v>140</v>
      </c>
      <c r="E154" s="238" t="s">
        <v>1</v>
      </c>
      <c r="F154" s="239" t="s">
        <v>486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140</v>
      </c>
      <c r="AU154" s="245" t="s">
        <v>86</v>
      </c>
      <c r="AV154" s="13" t="s">
        <v>84</v>
      </c>
      <c r="AW154" s="13" t="s">
        <v>32</v>
      </c>
      <c r="AX154" s="13" t="s">
        <v>76</v>
      </c>
      <c r="AY154" s="245" t="s">
        <v>129</v>
      </c>
    </row>
    <row r="155" s="14" customFormat="1">
      <c r="A155" s="14"/>
      <c r="B155" s="246"/>
      <c r="C155" s="247"/>
      <c r="D155" s="231" t="s">
        <v>140</v>
      </c>
      <c r="E155" s="248" t="s">
        <v>1</v>
      </c>
      <c r="F155" s="249" t="s">
        <v>487</v>
      </c>
      <c r="G155" s="247"/>
      <c r="H155" s="250">
        <v>71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140</v>
      </c>
      <c r="AU155" s="256" t="s">
        <v>86</v>
      </c>
      <c r="AV155" s="14" t="s">
        <v>86</v>
      </c>
      <c r="AW155" s="14" t="s">
        <v>32</v>
      </c>
      <c r="AX155" s="14" t="s">
        <v>84</v>
      </c>
      <c r="AY155" s="256" t="s">
        <v>129</v>
      </c>
    </row>
    <row r="156" s="2" customFormat="1" ht="24.15" customHeight="1">
      <c r="A156" s="38"/>
      <c r="B156" s="39"/>
      <c r="C156" s="218" t="s">
        <v>165</v>
      </c>
      <c r="D156" s="218" t="s">
        <v>131</v>
      </c>
      <c r="E156" s="219" t="s">
        <v>488</v>
      </c>
      <c r="F156" s="220" t="s">
        <v>489</v>
      </c>
      <c r="G156" s="221" t="s">
        <v>184</v>
      </c>
      <c r="H156" s="222">
        <v>0.88</v>
      </c>
      <c r="I156" s="223"/>
      <c r="J156" s="224">
        <f>ROUND(I156*H156,2)</f>
        <v>0</v>
      </c>
      <c r="K156" s="220" t="s">
        <v>135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136</v>
      </c>
      <c r="AT156" s="229" t="s">
        <v>131</v>
      </c>
      <c r="AU156" s="229" t="s">
        <v>86</v>
      </c>
      <c r="AY156" s="17" t="s">
        <v>129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136</v>
      </c>
      <c r="BM156" s="229" t="s">
        <v>490</v>
      </c>
    </row>
    <row r="157" s="2" customFormat="1">
      <c r="A157" s="38"/>
      <c r="B157" s="39"/>
      <c r="C157" s="40"/>
      <c r="D157" s="231" t="s">
        <v>138</v>
      </c>
      <c r="E157" s="40"/>
      <c r="F157" s="232" t="s">
        <v>491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138</v>
      </c>
      <c r="AU157" s="17" t="s">
        <v>86</v>
      </c>
    </row>
    <row r="158" s="13" customFormat="1">
      <c r="A158" s="13"/>
      <c r="B158" s="236"/>
      <c r="C158" s="237"/>
      <c r="D158" s="231" t="s">
        <v>140</v>
      </c>
      <c r="E158" s="238" t="s">
        <v>1</v>
      </c>
      <c r="F158" s="239" t="s">
        <v>492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140</v>
      </c>
      <c r="AU158" s="245" t="s">
        <v>86</v>
      </c>
      <c r="AV158" s="13" t="s">
        <v>84</v>
      </c>
      <c r="AW158" s="13" t="s">
        <v>32</v>
      </c>
      <c r="AX158" s="13" t="s">
        <v>76</v>
      </c>
      <c r="AY158" s="245" t="s">
        <v>129</v>
      </c>
    </row>
    <row r="159" s="14" customFormat="1">
      <c r="A159" s="14"/>
      <c r="B159" s="246"/>
      <c r="C159" s="247"/>
      <c r="D159" s="231" t="s">
        <v>140</v>
      </c>
      <c r="E159" s="248" t="s">
        <v>1</v>
      </c>
      <c r="F159" s="249" t="s">
        <v>493</v>
      </c>
      <c r="G159" s="247"/>
      <c r="H159" s="250">
        <v>0.88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140</v>
      </c>
      <c r="AU159" s="256" t="s">
        <v>86</v>
      </c>
      <c r="AV159" s="14" t="s">
        <v>86</v>
      </c>
      <c r="AW159" s="14" t="s">
        <v>32</v>
      </c>
      <c r="AX159" s="14" t="s">
        <v>84</v>
      </c>
      <c r="AY159" s="256" t="s">
        <v>129</v>
      </c>
    </row>
    <row r="160" s="2" customFormat="1" ht="24.15" customHeight="1">
      <c r="A160" s="38"/>
      <c r="B160" s="39"/>
      <c r="C160" s="218" t="s">
        <v>170</v>
      </c>
      <c r="D160" s="218" t="s">
        <v>131</v>
      </c>
      <c r="E160" s="219" t="s">
        <v>494</v>
      </c>
      <c r="F160" s="220" t="s">
        <v>495</v>
      </c>
      <c r="G160" s="221" t="s">
        <v>184</v>
      </c>
      <c r="H160" s="222">
        <v>12</v>
      </c>
      <c r="I160" s="223"/>
      <c r="J160" s="224">
        <f>ROUND(I160*H160,2)</f>
        <v>0</v>
      </c>
      <c r="K160" s="220" t="s">
        <v>135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136</v>
      </c>
      <c r="AT160" s="229" t="s">
        <v>131</v>
      </c>
      <c r="AU160" s="229" t="s">
        <v>86</v>
      </c>
      <c r="AY160" s="17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136</v>
      </c>
      <c r="BM160" s="229" t="s">
        <v>496</v>
      </c>
    </row>
    <row r="161" s="2" customFormat="1">
      <c r="A161" s="38"/>
      <c r="B161" s="39"/>
      <c r="C161" s="40"/>
      <c r="D161" s="231" t="s">
        <v>138</v>
      </c>
      <c r="E161" s="40"/>
      <c r="F161" s="232" t="s">
        <v>497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138</v>
      </c>
      <c r="AU161" s="17" t="s">
        <v>86</v>
      </c>
    </row>
    <row r="162" s="13" customFormat="1">
      <c r="A162" s="13"/>
      <c r="B162" s="236"/>
      <c r="C162" s="237"/>
      <c r="D162" s="231" t="s">
        <v>140</v>
      </c>
      <c r="E162" s="238" t="s">
        <v>1</v>
      </c>
      <c r="F162" s="239" t="s">
        <v>498</v>
      </c>
      <c r="G162" s="237"/>
      <c r="H162" s="238" t="s">
        <v>1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140</v>
      </c>
      <c r="AU162" s="245" t="s">
        <v>86</v>
      </c>
      <c r="AV162" s="13" t="s">
        <v>84</v>
      </c>
      <c r="AW162" s="13" t="s">
        <v>32</v>
      </c>
      <c r="AX162" s="13" t="s">
        <v>76</v>
      </c>
      <c r="AY162" s="245" t="s">
        <v>129</v>
      </c>
    </row>
    <row r="163" s="14" customFormat="1">
      <c r="A163" s="14"/>
      <c r="B163" s="246"/>
      <c r="C163" s="247"/>
      <c r="D163" s="231" t="s">
        <v>140</v>
      </c>
      <c r="E163" s="248" t="s">
        <v>1</v>
      </c>
      <c r="F163" s="249" t="s">
        <v>499</v>
      </c>
      <c r="G163" s="247"/>
      <c r="H163" s="250">
        <v>12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140</v>
      </c>
      <c r="AU163" s="256" t="s">
        <v>86</v>
      </c>
      <c r="AV163" s="14" t="s">
        <v>86</v>
      </c>
      <c r="AW163" s="14" t="s">
        <v>32</v>
      </c>
      <c r="AX163" s="14" t="s">
        <v>84</v>
      </c>
      <c r="AY163" s="256" t="s">
        <v>129</v>
      </c>
    </row>
    <row r="164" s="2" customFormat="1" ht="24.15" customHeight="1">
      <c r="A164" s="38"/>
      <c r="B164" s="39"/>
      <c r="C164" s="218" t="s">
        <v>181</v>
      </c>
      <c r="D164" s="218" t="s">
        <v>131</v>
      </c>
      <c r="E164" s="219" t="s">
        <v>200</v>
      </c>
      <c r="F164" s="220" t="s">
        <v>201</v>
      </c>
      <c r="G164" s="221" t="s">
        <v>184</v>
      </c>
      <c r="H164" s="222">
        <v>12.880000000000001</v>
      </c>
      <c r="I164" s="223"/>
      <c r="J164" s="224">
        <f>ROUND(I164*H164,2)</f>
        <v>0</v>
      </c>
      <c r="K164" s="220" t="s">
        <v>135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136</v>
      </c>
      <c r="AT164" s="229" t="s">
        <v>131</v>
      </c>
      <c r="AU164" s="229" t="s">
        <v>86</v>
      </c>
      <c r="AY164" s="17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136</v>
      </c>
      <c r="BM164" s="229" t="s">
        <v>500</v>
      </c>
    </row>
    <row r="165" s="2" customFormat="1">
      <c r="A165" s="38"/>
      <c r="B165" s="39"/>
      <c r="C165" s="40"/>
      <c r="D165" s="231" t="s">
        <v>138</v>
      </c>
      <c r="E165" s="40"/>
      <c r="F165" s="232" t="s">
        <v>203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86</v>
      </c>
    </row>
    <row r="166" s="13" customFormat="1">
      <c r="A166" s="13"/>
      <c r="B166" s="236"/>
      <c r="C166" s="237"/>
      <c r="D166" s="231" t="s">
        <v>140</v>
      </c>
      <c r="E166" s="238" t="s">
        <v>1</v>
      </c>
      <c r="F166" s="239" t="s">
        <v>501</v>
      </c>
      <c r="G166" s="237"/>
      <c r="H166" s="238" t="s">
        <v>1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140</v>
      </c>
      <c r="AU166" s="245" t="s">
        <v>86</v>
      </c>
      <c r="AV166" s="13" t="s">
        <v>84</v>
      </c>
      <c r="AW166" s="13" t="s">
        <v>32</v>
      </c>
      <c r="AX166" s="13" t="s">
        <v>76</v>
      </c>
      <c r="AY166" s="245" t="s">
        <v>129</v>
      </c>
    </row>
    <row r="167" s="14" customFormat="1">
      <c r="A167" s="14"/>
      <c r="B167" s="246"/>
      <c r="C167" s="247"/>
      <c r="D167" s="231" t="s">
        <v>140</v>
      </c>
      <c r="E167" s="248" t="s">
        <v>1</v>
      </c>
      <c r="F167" s="249" t="s">
        <v>502</v>
      </c>
      <c r="G167" s="247"/>
      <c r="H167" s="250">
        <v>12.880000000000001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140</v>
      </c>
      <c r="AU167" s="256" t="s">
        <v>86</v>
      </c>
      <c r="AV167" s="14" t="s">
        <v>86</v>
      </c>
      <c r="AW167" s="14" t="s">
        <v>32</v>
      </c>
      <c r="AX167" s="14" t="s">
        <v>84</v>
      </c>
      <c r="AY167" s="256" t="s">
        <v>129</v>
      </c>
    </row>
    <row r="168" s="2" customFormat="1" ht="24.15" customHeight="1">
      <c r="A168" s="38"/>
      <c r="B168" s="39"/>
      <c r="C168" s="218" t="s">
        <v>190</v>
      </c>
      <c r="D168" s="218" t="s">
        <v>131</v>
      </c>
      <c r="E168" s="219" t="s">
        <v>206</v>
      </c>
      <c r="F168" s="220" t="s">
        <v>207</v>
      </c>
      <c r="G168" s="221" t="s">
        <v>208</v>
      </c>
      <c r="H168" s="222">
        <v>21.510000000000002</v>
      </c>
      <c r="I168" s="223"/>
      <c r="J168" s="224">
        <f>ROUND(I168*H168,2)</f>
        <v>0</v>
      </c>
      <c r="K168" s="220" t="s">
        <v>135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136</v>
      </c>
      <c r="AT168" s="229" t="s">
        <v>131</v>
      </c>
      <c r="AU168" s="229" t="s">
        <v>86</v>
      </c>
      <c r="AY168" s="17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136</v>
      </c>
      <c r="BM168" s="229" t="s">
        <v>503</v>
      </c>
    </row>
    <row r="169" s="2" customFormat="1">
      <c r="A169" s="38"/>
      <c r="B169" s="39"/>
      <c r="C169" s="40"/>
      <c r="D169" s="231" t="s">
        <v>138</v>
      </c>
      <c r="E169" s="40"/>
      <c r="F169" s="232" t="s">
        <v>210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138</v>
      </c>
      <c r="AU169" s="17" t="s">
        <v>86</v>
      </c>
    </row>
    <row r="170" s="14" customFormat="1">
      <c r="A170" s="14"/>
      <c r="B170" s="246"/>
      <c r="C170" s="247"/>
      <c r="D170" s="231" t="s">
        <v>140</v>
      </c>
      <c r="E170" s="248" t="s">
        <v>1</v>
      </c>
      <c r="F170" s="249" t="s">
        <v>504</v>
      </c>
      <c r="G170" s="247"/>
      <c r="H170" s="250">
        <v>21.510000000000002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140</v>
      </c>
      <c r="AU170" s="256" t="s">
        <v>86</v>
      </c>
      <c r="AV170" s="14" t="s">
        <v>86</v>
      </c>
      <c r="AW170" s="14" t="s">
        <v>32</v>
      </c>
      <c r="AX170" s="14" t="s">
        <v>84</v>
      </c>
      <c r="AY170" s="256" t="s">
        <v>129</v>
      </c>
    </row>
    <row r="171" s="2" customFormat="1" ht="14.4" customHeight="1">
      <c r="A171" s="38"/>
      <c r="B171" s="39"/>
      <c r="C171" s="218" t="s">
        <v>199</v>
      </c>
      <c r="D171" s="218" t="s">
        <v>131</v>
      </c>
      <c r="E171" s="219" t="s">
        <v>213</v>
      </c>
      <c r="F171" s="220" t="s">
        <v>214</v>
      </c>
      <c r="G171" s="221" t="s">
        <v>184</v>
      </c>
      <c r="H171" s="222">
        <v>12.880000000000001</v>
      </c>
      <c r="I171" s="223"/>
      <c r="J171" s="224">
        <f>ROUND(I171*H171,2)</f>
        <v>0</v>
      </c>
      <c r="K171" s="220" t="s">
        <v>135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136</v>
      </c>
      <c r="AT171" s="229" t="s">
        <v>131</v>
      </c>
      <c r="AU171" s="229" t="s">
        <v>86</v>
      </c>
      <c r="AY171" s="17" t="s">
        <v>129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136</v>
      </c>
      <c r="BM171" s="229" t="s">
        <v>505</v>
      </c>
    </row>
    <row r="172" s="2" customFormat="1">
      <c r="A172" s="38"/>
      <c r="B172" s="39"/>
      <c r="C172" s="40"/>
      <c r="D172" s="231" t="s">
        <v>138</v>
      </c>
      <c r="E172" s="40"/>
      <c r="F172" s="232" t="s">
        <v>216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138</v>
      </c>
      <c r="AU172" s="17" t="s">
        <v>86</v>
      </c>
    </row>
    <row r="173" s="14" customFormat="1">
      <c r="A173" s="14"/>
      <c r="B173" s="246"/>
      <c r="C173" s="247"/>
      <c r="D173" s="231" t="s">
        <v>140</v>
      </c>
      <c r="E173" s="248" t="s">
        <v>1</v>
      </c>
      <c r="F173" s="249" t="s">
        <v>506</v>
      </c>
      <c r="G173" s="247"/>
      <c r="H173" s="250">
        <v>12.880000000000001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140</v>
      </c>
      <c r="AU173" s="256" t="s">
        <v>86</v>
      </c>
      <c r="AV173" s="14" t="s">
        <v>86</v>
      </c>
      <c r="AW173" s="14" t="s">
        <v>32</v>
      </c>
      <c r="AX173" s="14" t="s">
        <v>84</v>
      </c>
      <c r="AY173" s="256" t="s">
        <v>129</v>
      </c>
    </row>
    <row r="174" s="2" customFormat="1" ht="24.15" customHeight="1">
      <c r="A174" s="38"/>
      <c r="B174" s="39"/>
      <c r="C174" s="218" t="s">
        <v>205</v>
      </c>
      <c r="D174" s="218" t="s">
        <v>131</v>
      </c>
      <c r="E174" s="219" t="s">
        <v>219</v>
      </c>
      <c r="F174" s="220" t="s">
        <v>220</v>
      </c>
      <c r="G174" s="221" t="s">
        <v>184</v>
      </c>
      <c r="H174" s="222">
        <v>8.5</v>
      </c>
      <c r="I174" s="223"/>
      <c r="J174" s="224">
        <f>ROUND(I174*H174,2)</f>
        <v>0</v>
      </c>
      <c r="K174" s="220" t="s">
        <v>135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136</v>
      </c>
      <c r="AT174" s="229" t="s">
        <v>131</v>
      </c>
      <c r="AU174" s="229" t="s">
        <v>86</v>
      </c>
      <c r="AY174" s="17" t="s">
        <v>129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136</v>
      </c>
      <c r="BM174" s="229" t="s">
        <v>507</v>
      </c>
    </row>
    <row r="175" s="2" customFormat="1">
      <c r="A175" s="38"/>
      <c r="B175" s="39"/>
      <c r="C175" s="40"/>
      <c r="D175" s="231" t="s">
        <v>138</v>
      </c>
      <c r="E175" s="40"/>
      <c r="F175" s="232" t="s">
        <v>222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138</v>
      </c>
      <c r="AU175" s="17" t="s">
        <v>86</v>
      </c>
    </row>
    <row r="176" s="13" customFormat="1">
      <c r="A176" s="13"/>
      <c r="B176" s="236"/>
      <c r="C176" s="237"/>
      <c r="D176" s="231" t="s">
        <v>140</v>
      </c>
      <c r="E176" s="238" t="s">
        <v>1</v>
      </c>
      <c r="F176" s="239" t="s">
        <v>508</v>
      </c>
      <c r="G176" s="237"/>
      <c r="H176" s="238" t="s">
        <v>1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140</v>
      </c>
      <c r="AU176" s="245" t="s">
        <v>86</v>
      </c>
      <c r="AV176" s="13" t="s">
        <v>84</v>
      </c>
      <c r="AW176" s="13" t="s">
        <v>32</v>
      </c>
      <c r="AX176" s="13" t="s">
        <v>76</v>
      </c>
      <c r="AY176" s="245" t="s">
        <v>129</v>
      </c>
    </row>
    <row r="177" s="14" customFormat="1">
      <c r="A177" s="14"/>
      <c r="B177" s="246"/>
      <c r="C177" s="247"/>
      <c r="D177" s="231" t="s">
        <v>140</v>
      </c>
      <c r="E177" s="248" t="s">
        <v>1</v>
      </c>
      <c r="F177" s="249" t="s">
        <v>509</v>
      </c>
      <c r="G177" s="247"/>
      <c r="H177" s="250">
        <v>8.5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140</v>
      </c>
      <c r="AU177" s="256" t="s">
        <v>86</v>
      </c>
      <c r="AV177" s="14" t="s">
        <v>86</v>
      </c>
      <c r="AW177" s="14" t="s">
        <v>32</v>
      </c>
      <c r="AX177" s="14" t="s">
        <v>76</v>
      </c>
      <c r="AY177" s="256" t="s">
        <v>129</v>
      </c>
    </row>
    <row r="178" s="15" customFormat="1">
      <c r="A178" s="15"/>
      <c r="B178" s="257"/>
      <c r="C178" s="258"/>
      <c r="D178" s="231" t="s">
        <v>140</v>
      </c>
      <c r="E178" s="259" t="s">
        <v>1</v>
      </c>
      <c r="F178" s="260" t="s">
        <v>180</v>
      </c>
      <c r="G178" s="258"/>
      <c r="H178" s="261">
        <v>8.5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140</v>
      </c>
      <c r="AU178" s="267" t="s">
        <v>86</v>
      </c>
      <c r="AV178" s="15" t="s">
        <v>136</v>
      </c>
      <c r="AW178" s="15" t="s">
        <v>32</v>
      </c>
      <c r="AX178" s="15" t="s">
        <v>84</v>
      </c>
      <c r="AY178" s="267" t="s">
        <v>129</v>
      </c>
    </row>
    <row r="179" s="2" customFormat="1" ht="14.4" customHeight="1">
      <c r="A179" s="38"/>
      <c r="B179" s="39"/>
      <c r="C179" s="268" t="s">
        <v>212</v>
      </c>
      <c r="D179" s="268" t="s">
        <v>226</v>
      </c>
      <c r="E179" s="269" t="s">
        <v>227</v>
      </c>
      <c r="F179" s="270" t="s">
        <v>228</v>
      </c>
      <c r="G179" s="271" t="s">
        <v>208</v>
      </c>
      <c r="H179" s="272">
        <v>17</v>
      </c>
      <c r="I179" s="273"/>
      <c r="J179" s="274">
        <f>ROUND(I179*H179,2)</f>
        <v>0</v>
      </c>
      <c r="K179" s="270" t="s">
        <v>135</v>
      </c>
      <c r="L179" s="275"/>
      <c r="M179" s="276" t="s">
        <v>1</v>
      </c>
      <c r="N179" s="277" t="s">
        <v>41</v>
      </c>
      <c r="O179" s="91"/>
      <c r="P179" s="227">
        <f>O179*H179</f>
        <v>0</v>
      </c>
      <c r="Q179" s="227">
        <v>1</v>
      </c>
      <c r="R179" s="227">
        <f>Q179*H179</f>
        <v>17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181</v>
      </c>
      <c r="AT179" s="229" t="s">
        <v>226</v>
      </c>
      <c r="AU179" s="229" t="s">
        <v>86</v>
      </c>
      <c r="AY179" s="17" t="s">
        <v>129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136</v>
      </c>
      <c r="BM179" s="229" t="s">
        <v>510</v>
      </c>
    </row>
    <row r="180" s="2" customFormat="1">
      <c r="A180" s="38"/>
      <c r="B180" s="39"/>
      <c r="C180" s="40"/>
      <c r="D180" s="231" t="s">
        <v>138</v>
      </c>
      <c r="E180" s="40"/>
      <c r="F180" s="232" t="s">
        <v>228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138</v>
      </c>
      <c r="AU180" s="17" t="s">
        <v>86</v>
      </c>
    </row>
    <row r="181" s="14" customFormat="1">
      <c r="A181" s="14"/>
      <c r="B181" s="246"/>
      <c r="C181" s="247"/>
      <c r="D181" s="231" t="s">
        <v>140</v>
      </c>
      <c r="E181" s="248" t="s">
        <v>1</v>
      </c>
      <c r="F181" s="249" t="s">
        <v>511</v>
      </c>
      <c r="G181" s="247"/>
      <c r="H181" s="250">
        <v>17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140</v>
      </c>
      <c r="AU181" s="256" t="s">
        <v>86</v>
      </c>
      <c r="AV181" s="14" t="s">
        <v>86</v>
      </c>
      <c r="AW181" s="14" t="s">
        <v>32</v>
      </c>
      <c r="AX181" s="14" t="s">
        <v>84</v>
      </c>
      <c r="AY181" s="256" t="s">
        <v>129</v>
      </c>
    </row>
    <row r="182" s="2" customFormat="1" ht="24.15" customHeight="1">
      <c r="A182" s="38"/>
      <c r="B182" s="39"/>
      <c r="C182" s="218" t="s">
        <v>218</v>
      </c>
      <c r="D182" s="218" t="s">
        <v>131</v>
      </c>
      <c r="E182" s="219" t="s">
        <v>512</v>
      </c>
      <c r="F182" s="220" t="s">
        <v>513</v>
      </c>
      <c r="G182" s="221" t="s">
        <v>184</v>
      </c>
      <c r="H182" s="222">
        <v>2.5</v>
      </c>
      <c r="I182" s="223"/>
      <c r="J182" s="224">
        <f>ROUND(I182*H182,2)</f>
        <v>0</v>
      </c>
      <c r="K182" s="220" t="s">
        <v>135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136</v>
      </c>
      <c r="AT182" s="229" t="s">
        <v>131</v>
      </c>
      <c r="AU182" s="229" t="s">
        <v>86</v>
      </c>
      <c r="AY182" s="17" t="s">
        <v>129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136</v>
      </c>
      <c r="BM182" s="229" t="s">
        <v>514</v>
      </c>
    </row>
    <row r="183" s="2" customFormat="1">
      <c r="A183" s="38"/>
      <c r="B183" s="39"/>
      <c r="C183" s="40"/>
      <c r="D183" s="231" t="s">
        <v>138</v>
      </c>
      <c r="E183" s="40"/>
      <c r="F183" s="232" t="s">
        <v>515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138</v>
      </c>
      <c r="AU183" s="17" t="s">
        <v>86</v>
      </c>
    </row>
    <row r="184" s="14" customFormat="1">
      <c r="A184" s="14"/>
      <c r="B184" s="246"/>
      <c r="C184" s="247"/>
      <c r="D184" s="231" t="s">
        <v>140</v>
      </c>
      <c r="E184" s="248" t="s">
        <v>1</v>
      </c>
      <c r="F184" s="249" t="s">
        <v>516</v>
      </c>
      <c r="G184" s="247"/>
      <c r="H184" s="250">
        <v>2.5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140</v>
      </c>
      <c r="AU184" s="256" t="s">
        <v>86</v>
      </c>
      <c r="AV184" s="14" t="s">
        <v>86</v>
      </c>
      <c r="AW184" s="14" t="s">
        <v>32</v>
      </c>
      <c r="AX184" s="14" t="s">
        <v>84</v>
      </c>
      <c r="AY184" s="256" t="s">
        <v>129</v>
      </c>
    </row>
    <row r="185" s="2" customFormat="1" ht="14.4" customHeight="1">
      <c r="A185" s="38"/>
      <c r="B185" s="39"/>
      <c r="C185" s="268" t="s">
        <v>225</v>
      </c>
      <c r="D185" s="268" t="s">
        <v>226</v>
      </c>
      <c r="E185" s="269" t="s">
        <v>517</v>
      </c>
      <c r="F185" s="270" t="s">
        <v>518</v>
      </c>
      <c r="G185" s="271" t="s">
        <v>208</v>
      </c>
      <c r="H185" s="272">
        <v>5</v>
      </c>
      <c r="I185" s="273"/>
      <c r="J185" s="274">
        <f>ROUND(I185*H185,2)</f>
        <v>0</v>
      </c>
      <c r="K185" s="270" t="s">
        <v>135</v>
      </c>
      <c r="L185" s="275"/>
      <c r="M185" s="276" t="s">
        <v>1</v>
      </c>
      <c r="N185" s="277" t="s">
        <v>41</v>
      </c>
      <c r="O185" s="91"/>
      <c r="P185" s="227">
        <f>O185*H185</f>
        <v>0</v>
      </c>
      <c r="Q185" s="227">
        <v>1</v>
      </c>
      <c r="R185" s="227">
        <f>Q185*H185</f>
        <v>5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181</v>
      </c>
      <c r="AT185" s="229" t="s">
        <v>226</v>
      </c>
      <c r="AU185" s="229" t="s">
        <v>86</v>
      </c>
      <c r="AY185" s="17" t="s">
        <v>129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136</v>
      </c>
      <c r="BM185" s="229" t="s">
        <v>519</v>
      </c>
    </row>
    <row r="186" s="2" customFormat="1">
      <c r="A186" s="38"/>
      <c r="B186" s="39"/>
      <c r="C186" s="40"/>
      <c r="D186" s="231" t="s">
        <v>138</v>
      </c>
      <c r="E186" s="40"/>
      <c r="F186" s="232" t="s">
        <v>518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138</v>
      </c>
      <c r="AU186" s="17" t="s">
        <v>86</v>
      </c>
    </row>
    <row r="187" s="14" customFormat="1">
      <c r="A187" s="14"/>
      <c r="B187" s="246"/>
      <c r="C187" s="247"/>
      <c r="D187" s="231" t="s">
        <v>140</v>
      </c>
      <c r="E187" s="248" t="s">
        <v>1</v>
      </c>
      <c r="F187" s="249" t="s">
        <v>520</v>
      </c>
      <c r="G187" s="247"/>
      <c r="H187" s="250">
        <v>5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140</v>
      </c>
      <c r="AU187" s="256" t="s">
        <v>86</v>
      </c>
      <c r="AV187" s="14" t="s">
        <v>86</v>
      </c>
      <c r="AW187" s="14" t="s">
        <v>32</v>
      </c>
      <c r="AX187" s="14" t="s">
        <v>84</v>
      </c>
      <c r="AY187" s="256" t="s">
        <v>129</v>
      </c>
    </row>
    <row r="188" s="2" customFormat="1" ht="24.15" customHeight="1">
      <c r="A188" s="38"/>
      <c r="B188" s="39"/>
      <c r="C188" s="218" t="s">
        <v>8</v>
      </c>
      <c r="D188" s="218" t="s">
        <v>131</v>
      </c>
      <c r="E188" s="219" t="s">
        <v>261</v>
      </c>
      <c r="F188" s="220" t="s">
        <v>262</v>
      </c>
      <c r="G188" s="221" t="s">
        <v>134</v>
      </c>
      <c r="H188" s="222">
        <v>114.5</v>
      </c>
      <c r="I188" s="223"/>
      <c r="J188" s="224">
        <f>ROUND(I188*H188,2)</f>
        <v>0</v>
      </c>
      <c r="K188" s="220" t="s">
        <v>135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136</v>
      </c>
      <c r="AT188" s="229" t="s">
        <v>131</v>
      </c>
      <c r="AU188" s="229" t="s">
        <v>86</v>
      </c>
      <c r="AY188" s="17" t="s">
        <v>129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136</v>
      </c>
      <c r="BM188" s="229" t="s">
        <v>521</v>
      </c>
    </row>
    <row r="189" s="2" customFormat="1">
      <c r="A189" s="38"/>
      <c r="B189" s="39"/>
      <c r="C189" s="40"/>
      <c r="D189" s="231" t="s">
        <v>138</v>
      </c>
      <c r="E189" s="40"/>
      <c r="F189" s="232" t="s">
        <v>264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86</v>
      </c>
    </row>
    <row r="190" s="13" customFormat="1">
      <c r="A190" s="13"/>
      <c r="B190" s="236"/>
      <c r="C190" s="237"/>
      <c r="D190" s="231" t="s">
        <v>140</v>
      </c>
      <c r="E190" s="238" t="s">
        <v>1</v>
      </c>
      <c r="F190" s="239" t="s">
        <v>522</v>
      </c>
      <c r="G190" s="237"/>
      <c r="H190" s="238" t="s">
        <v>1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140</v>
      </c>
      <c r="AU190" s="245" t="s">
        <v>86</v>
      </c>
      <c r="AV190" s="13" t="s">
        <v>84</v>
      </c>
      <c r="AW190" s="13" t="s">
        <v>32</v>
      </c>
      <c r="AX190" s="13" t="s">
        <v>76</v>
      </c>
      <c r="AY190" s="245" t="s">
        <v>129</v>
      </c>
    </row>
    <row r="191" s="14" customFormat="1">
      <c r="A191" s="14"/>
      <c r="B191" s="246"/>
      <c r="C191" s="247"/>
      <c r="D191" s="231" t="s">
        <v>140</v>
      </c>
      <c r="E191" s="248" t="s">
        <v>1</v>
      </c>
      <c r="F191" s="249" t="s">
        <v>523</v>
      </c>
      <c r="G191" s="247"/>
      <c r="H191" s="250">
        <v>114.5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140</v>
      </c>
      <c r="AU191" s="256" t="s">
        <v>86</v>
      </c>
      <c r="AV191" s="14" t="s">
        <v>86</v>
      </c>
      <c r="AW191" s="14" t="s">
        <v>32</v>
      </c>
      <c r="AX191" s="14" t="s">
        <v>84</v>
      </c>
      <c r="AY191" s="256" t="s">
        <v>129</v>
      </c>
    </row>
    <row r="192" s="12" customFormat="1" ht="22.8" customHeight="1">
      <c r="A192" s="12"/>
      <c r="B192" s="202"/>
      <c r="C192" s="203"/>
      <c r="D192" s="204" t="s">
        <v>75</v>
      </c>
      <c r="E192" s="216" t="s">
        <v>150</v>
      </c>
      <c r="F192" s="216" t="s">
        <v>524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SUM(P193:P212)</f>
        <v>0</v>
      </c>
      <c r="Q192" s="210"/>
      <c r="R192" s="211">
        <f>SUM(R193:R212)</f>
        <v>3.800335</v>
      </c>
      <c r="S192" s="210"/>
      <c r="T192" s="212">
        <f>SUM(T193:T212)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84</v>
      </c>
      <c r="AT192" s="214" t="s">
        <v>75</v>
      </c>
      <c r="AU192" s="214" t="s">
        <v>84</v>
      </c>
      <c r="AY192" s="213" t="s">
        <v>129</v>
      </c>
      <c r="BK192" s="215">
        <f>SUM(BK193:BK212)</f>
        <v>0</v>
      </c>
    </row>
    <row r="193" s="2" customFormat="1" ht="24.15" customHeight="1">
      <c r="A193" s="38"/>
      <c r="B193" s="39"/>
      <c r="C193" s="218" t="s">
        <v>237</v>
      </c>
      <c r="D193" s="218" t="s">
        <v>131</v>
      </c>
      <c r="E193" s="219" t="s">
        <v>525</v>
      </c>
      <c r="F193" s="220" t="s">
        <v>526</v>
      </c>
      <c r="G193" s="221" t="s">
        <v>134</v>
      </c>
      <c r="H193" s="222">
        <v>8.5</v>
      </c>
      <c r="I193" s="223"/>
      <c r="J193" s="224">
        <f>ROUND(I193*H193,2)</f>
        <v>0</v>
      </c>
      <c r="K193" s="220" t="s">
        <v>135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0.43939</v>
      </c>
      <c r="R193" s="227">
        <f>Q193*H193</f>
        <v>3.7348150000000002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136</v>
      </c>
      <c r="AT193" s="229" t="s">
        <v>131</v>
      </c>
      <c r="AU193" s="229" t="s">
        <v>86</v>
      </c>
      <c r="AY193" s="17" t="s">
        <v>129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136</v>
      </c>
      <c r="BM193" s="229" t="s">
        <v>527</v>
      </c>
    </row>
    <row r="194" s="2" customFormat="1">
      <c r="A194" s="38"/>
      <c r="B194" s="39"/>
      <c r="C194" s="40"/>
      <c r="D194" s="231" t="s">
        <v>138</v>
      </c>
      <c r="E194" s="40"/>
      <c r="F194" s="232" t="s">
        <v>528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138</v>
      </c>
      <c r="AU194" s="17" t="s">
        <v>86</v>
      </c>
    </row>
    <row r="195" s="13" customFormat="1">
      <c r="A195" s="13"/>
      <c r="B195" s="236"/>
      <c r="C195" s="237"/>
      <c r="D195" s="231" t="s">
        <v>140</v>
      </c>
      <c r="E195" s="238" t="s">
        <v>1</v>
      </c>
      <c r="F195" s="239" t="s">
        <v>529</v>
      </c>
      <c r="G195" s="237"/>
      <c r="H195" s="238" t="s">
        <v>1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140</v>
      </c>
      <c r="AU195" s="245" t="s">
        <v>86</v>
      </c>
      <c r="AV195" s="13" t="s">
        <v>84</v>
      </c>
      <c r="AW195" s="13" t="s">
        <v>32</v>
      </c>
      <c r="AX195" s="13" t="s">
        <v>76</v>
      </c>
      <c r="AY195" s="245" t="s">
        <v>129</v>
      </c>
    </row>
    <row r="196" s="14" customFormat="1">
      <c r="A196" s="14"/>
      <c r="B196" s="246"/>
      <c r="C196" s="247"/>
      <c r="D196" s="231" t="s">
        <v>140</v>
      </c>
      <c r="E196" s="248" t="s">
        <v>1</v>
      </c>
      <c r="F196" s="249" t="s">
        <v>530</v>
      </c>
      <c r="G196" s="247"/>
      <c r="H196" s="250">
        <v>8.5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140</v>
      </c>
      <c r="AU196" s="256" t="s">
        <v>86</v>
      </c>
      <c r="AV196" s="14" t="s">
        <v>86</v>
      </c>
      <c r="AW196" s="14" t="s">
        <v>32</v>
      </c>
      <c r="AX196" s="14" t="s">
        <v>84</v>
      </c>
      <c r="AY196" s="256" t="s">
        <v>129</v>
      </c>
    </row>
    <row r="197" s="2" customFormat="1" ht="24.15" customHeight="1">
      <c r="A197" s="38"/>
      <c r="B197" s="39"/>
      <c r="C197" s="218" t="s">
        <v>243</v>
      </c>
      <c r="D197" s="218" t="s">
        <v>131</v>
      </c>
      <c r="E197" s="219" t="s">
        <v>531</v>
      </c>
      <c r="F197" s="220" t="s">
        <v>532</v>
      </c>
      <c r="G197" s="221" t="s">
        <v>146</v>
      </c>
      <c r="H197" s="222">
        <v>14</v>
      </c>
      <c r="I197" s="223"/>
      <c r="J197" s="224">
        <f>ROUND(I197*H197,2)</f>
        <v>0</v>
      </c>
      <c r="K197" s="220" t="s">
        <v>135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0.0046800000000000001</v>
      </c>
      <c r="R197" s="227">
        <f>Q197*H197</f>
        <v>0.065519999999999995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136</v>
      </c>
      <c r="AT197" s="229" t="s">
        <v>131</v>
      </c>
      <c r="AU197" s="229" t="s">
        <v>86</v>
      </c>
      <c r="AY197" s="17" t="s">
        <v>129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84</v>
      </c>
      <c r="BK197" s="230">
        <f>ROUND(I197*H197,2)</f>
        <v>0</v>
      </c>
      <c r="BL197" s="17" t="s">
        <v>136</v>
      </c>
      <c r="BM197" s="229" t="s">
        <v>533</v>
      </c>
    </row>
    <row r="198" s="2" customFormat="1">
      <c r="A198" s="38"/>
      <c r="B198" s="39"/>
      <c r="C198" s="40"/>
      <c r="D198" s="231" t="s">
        <v>138</v>
      </c>
      <c r="E198" s="40"/>
      <c r="F198" s="232" t="s">
        <v>534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138</v>
      </c>
      <c r="AU198" s="17" t="s">
        <v>86</v>
      </c>
    </row>
    <row r="199" s="13" customFormat="1">
      <c r="A199" s="13"/>
      <c r="B199" s="236"/>
      <c r="C199" s="237"/>
      <c r="D199" s="231" t="s">
        <v>140</v>
      </c>
      <c r="E199" s="238" t="s">
        <v>1</v>
      </c>
      <c r="F199" s="239" t="s">
        <v>535</v>
      </c>
      <c r="G199" s="237"/>
      <c r="H199" s="238" t="s">
        <v>1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140</v>
      </c>
      <c r="AU199" s="245" t="s">
        <v>86</v>
      </c>
      <c r="AV199" s="13" t="s">
        <v>84</v>
      </c>
      <c r="AW199" s="13" t="s">
        <v>32</v>
      </c>
      <c r="AX199" s="13" t="s">
        <v>76</v>
      </c>
      <c r="AY199" s="245" t="s">
        <v>129</v>
      </c>
    </row>
    <row r="200" s="14" customFormat="1">
      <c r="A200" s="14"/>
      <c r="B200" s="246"/>
      <c r="C200" s="247"/>
      <c r="D200" s="231" t="s">
        <v>140</v>
      </c>
      <c r="E200" s="248" t="s">
        <v>1</v>
      </c>
      <c r="F200" s="249" t="s">
        <v>181</v>
      </c>
      <c r="G200" s="247"/>
      <c r="H200" s="250">
        <v>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140</v>
      </c>
      <c r="AU200" s="256" t="s">
        <v>86</v>
      </c>
      <c r="AV200" s="14" t="s">
        <v>86</v>
      </c>
      <c r="AW200" s="14" t="s">
        <v>32</v>
      </c>
      <c r="AX200" s="14" t="s">
        <v>76</v>
      </c>
      <c r="AY200" s="256" t="s">
        <v>129</v>
      </c>
    </row>
    <row r="201" s="13" customFormat="1">
      <c r="A201" s="13"/>
      <c r="B201" s="236"/>
      <c r="C201" s="237"/>
      <c r="D201" s="231" t="s">
        <v>140</v>
      </c>
      <c r="E201" s="238" t="s">
        <v>1</v>
      </c>
      <c r="F201" s="239" t="s">
        <v>536</v>
      </c>
      <c r="G201" s="237"/>
      <c r="H201" s="238" t="s">
        <v>1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140</v>
      </c>
      <c r="AU201" s="245" t="s">
        <v>86</v>
      </c>
      <c r="AV201" s="13" t="s">
        <v>84</v>
      </c>
      <c r="AW201" s="13" t="s">
        <v>32</v>
      </c>
      <c r="AX201" s="13" t="s">
        <v>76</v>
      </c>
      <c r="AY201" s="245" t="s">
        <v>129</v>
      </c>
    </row>
    <row r="202" s="14" customFormat="1">
      <c r="A202" s="14"/>
      <c r="B202" s="246"/>
      <c r="C202" s="247"/>
      <c r="D202" s="231" t="s">
        <v>140</v>
      </c>
      <c r="E202" s="248" t="s">
        <v>1</v>
      </c>
      <c r="F202" s="249" t="s">
        <v>165</v>
      </c>
      <c r="G202" s="247"/>
      <c r="H202" s="250">
        <v>6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140</v>
      </c>
      <c r="AU202" s="256" t="s">
        <v>86</v>
      </c>
      <c r="AV202" s="14" t="s">
        <v>86</v>
      </c>
      <c r="AW202" s="14" t="s">
        <v>32</v>
      </c>
      <c r="AX202" s="14" t="s">
        <v>76</v>
      </c>
      <c r="AY202" s="256" t="s">
        <v>129</v>
      </c>
    </row>
    <row r="203" s="15" customFormat="1">
      <c r="A203" s="15"/>
      <c r="B203" s="257"/>
      <c r="C203" s="258"/>
      <c r="D203" s="231" t="s">
        <v>140</v>
      </c>
      <c r="E203" s="259" t="s">
        <v>1</v>
      </c>
      <c r="F203" s="260" t="s">
        <v>180</v>
      </c>
      <c r="G203" s="258"/>
      <c r="H203" s="261">
        <v>14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7" t="s">
        <v>140</v>
      </c>
      <c r="AU203" s="267" t="s">
        <v>86</v>
      </c>
      <c r="AV203" s="15" t="s">
        <v>136</v>
      </c>
      <c r="AW203" s="15" t="s">
        <v>32</v>
      </c>
      <c r="AX203" s="15" t="s">
        <v>84</v>
      </c>
      <c r="AY203" s="267" t="s">
        <v>129</v>
      </c>
    </row>
    <row r="204" s="2" customFormat="1" ht="14.4" customHeight="1">
      <c r="A204" s="38"/>
      <c r="B204" s="39"/>
      <c r="C204" s="268" t="s">
        <v>249</v>
      </c>
      <c r="D204" s="268" t="s">
        <v>226</v>
      </c>
      <c r="E204" s="269" t="s">
        <v>537</v>
      </c>
      <c r="F204" s="270" t="s">
        <v>538</v>
      </c>
      <c r="G204" s="271" t="s">
        <v>146</v>
      </c>
      <c r="H204" s="272">
        <v>8</v>
      </c>
      <c r="I204" s="273"/>
      <c r="J204" s="274">
        <f>ROUND(I204*H204,2)</f>
        <v>0</v>
      </c>
      <c r="K204" s="270" t="s">
        <v>1</v>
      </c>
      <c r="L204" s="275"/>
      <c r="M204" s="276" t="s">
        <v>1</v>
      </c>
      <c r="N204" s="277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181</v>
      </c>
      <c r="AT204" s="229" t="s">
        <v>226</v>
      </c>
      <c r="AU204" s="229" t="s">
        <v>86</v>
      </c>
      <c r="AY204" s="17" t="s">
        <v>129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136</v>
      </c>
      <c r="BM204" s="229" t="s">
        <v>539</v>
      </c>
    </row>
    <row r="205" s="2" customFormat="1">
      <c r="A205" s="38"/>
      <c r="B205" s="39"/>
      <c r="C205" s="40"/>
      <c r="D205" s="231" t="s">
        <v>138</v>
      </c>
      <c r="E205" s="40"/>
      <c r="F205" s="232" t="s">
        <v>540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138</v>
      </c>
      <c r="AU205" s="17" t="s">
        <v>86</v>
      </c>
    </row>
    <row r="206" s="13" customFormat="1">
      <c r="A206" s="13"/>
      <c r="B206" s="236"/>
      <c r="C206" s="237"/>
      <c r="D206" s="231" t="s">
        <v>140</v>
      </c>
      <c r="E206" s="238" t="s">
        <v>1</v>
      </c>
      <c r="F206" s="239" t="s">
        <v>541</v>
      </c>
      <c r="G206" s="237"/>
      <c r="H206" s="238" t="s">
        <v>1</v>
      </c>
      <c r="I206" s="240"/>
      <c r="J206" s="237"/>
      <c r="K206" s="237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140</v>
      </c>
      <c r="AU206" s="245" t="s">
        <v>86</v>
      </c>
      <c r="AV206" s="13" t="s">
        <v>84</v>
      </c>
      <c r="AW206" s="13" t="s">
        <v>32</v>
      </c>
      <c r="AX206" s="13" t="s">
        <v>76</v>
      </c>
      <c r="AY206" s="245" t="s">
        <v>129</v>
      </c>
    </row>
    <row r="207" s="13" customFormat="1">
      <c r="A207" s="13"/>
      <c r="B207" s="236"/>
      <c r="C207" s="237"/>
      <c r="D207" s="231" t="s">
        <v>140</v>
      </c>
      <c r="E207" s="238" t="s">
        <v>1</v>
      </c>
      <c r="F207" s="239" t="s">
        <v>542</v>
      </c>
      <c r="G207" s="237"/>
      <c r="H207" s="238" t="s">
        <v>1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140</v>
      </c>
      <c r="AU207" s="245" t="s">
        <v>86</v>
      </c>
      <c r="AV207" s="13" t="s">
        <v>84</v>
      </c>
      <c r="AW207" s="13" t="s">
        <v>32</v>
      </c>
      <c r="AX207" s="13" t="s">
        <v>76</v>
      </c>
      <c r="AY207" s="245" t="s">
        <v>129</v>
      </c>
    </row>
    <row r="208" s="14" customFormat="1">
      <c r="A208" s="14"/>
      <c r="B208" s="246"/>
      <c r="C208" s="247"/>
      <c r="D208" s="231" t="s">
        <v>140</v>
      </c>
      <c r="E208" s="248" t="s">
        <v>1</v>
      </c>
      <c r="F208" s="249" t="s">
        <v>181</v>
      </c>
      <c r="G208" s="247"/>
      <c r="H208" s="250">
        <v>8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140</v>
      </c>
      <c r="AU208" s="256" t="s">
        <v>86</v>
      </c>
      <c r="AV208" s="14" t="s">
        <v>86</v>
      </c>
      <c r="AW208" s="14" t="s">
        <v>32</v>
      </c>
      <c r="AX208" s="14" t="s">
        <v>84</v>
      </c>
      <c r="AY208" s="256" t="s">
        <v>129</v>
      </c>
    </row>
    <row r="209" s="2" customFormat="1" ht="14.4" customHeight="1">
      <c r="A209" s="38"/>
      <c r="B209" s="39"/>
      <c r="C209" s="268" t="s">
        <v>254</v>
      </c>
      <c r="D209" s="268" t="s">
        <v>226</v>
      </c>
      <c r="E209" s="269" t="s">
        <v>543</v>
      </c>
      <c r="F209" s="270" t="s">
        <v>544</v>
      </c>
      <c r="G209" s="271" t="s">
        <v>146</v>
      </c>
      <c r="H209" s="272">
        <v>6</v>
      </c>
      <c r="I209" s="273"/>
      <c r="J209" s="274">
        <f>ROUND(I209*H209,2)</f>
        <v>0</v>
      </c>
      <c r="K209" s="270" t="s">
        <v>1</v>
      </c>
      <c r="L209" s="275"/>
      <c r="M209" s="276" t="s">
        <v>1</v>
      </c>
      <c r="N209" s="277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181</v>
      </c>
      <c r="AT209" s="229" t="s">
        <v>226</v>
      </c>
      <c r="AU209" s="229" t="s">
        <v>86</v>
      </c>
      <c r="AY209" s="17" t="s">
        <v>129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136</v>
      </c>
      <c r="BM209" s="229" t="s">
        <v>545</v>
      </c>
    </row>
    <row r="210" s="2" customFormat="1">
      <c r="A210" s="38"/>
      <c r="B210" s="39"/>
      <c r="C210" s="40"/>
      <c r="D210" s="231" t="s">
        <v>138</v>
      </c>
      <c r="E210" s="40"/>
      <c r="F210" s="232" t="s">
        <v>544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138</v>
      </c>
      <c r="AU210" s="17" t="s">
        <v>86</v>
      </c>
    </row>
    <row r="211" s="13" customFormat="1">
      <c r="A211" s="13"/>
      <c r="B211" s="236"/>
      <c r="C211" s="237"/>
      <c r="D211" s="231" t="s">
        <v>140</v>
      </c>
      <c r="E211" s="238" t="s">
        <v>1</v>
      </c>
      <c r="F211" s="239" t="s">
        <v>546</v>
      </c>
      <c r="G211" s="237"/>
      <c r="H211" s="238" t="s">
        <v>1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140</v>
      </c>
      <c r="AU211" s="245" t="s">
        <v>86</v>
      </c>
      <c r="AV211" s="13" t="s">
        <v>84</v>
      </c>
      <c r="AW211" s="13" t="s">
        <v>32</v>
      </c>
      <c r="AX211" s="13" t="s">
        <v>76</v>
      </c>
      <c r="AY211" s="245" t="s">
        <v>129</v>
      </c>
    </row>
    <row r="212" s="14" customFormat="1">
      <c r="A212" s="14"/>
      <c r="B212" s="246"/>
      <c r="C212" s="247"/>
      <c r="D212" s="231" t="s">
        <v>140</v>
      </c>
      <c r="E212" s="248" t="s">
        <v>1</v>
      </c>
      <c r="F212" s="249" t="s">
        <v>165</v>
      </c>
      <c r="G212" s="247"/>
      <c r="H212" s="250">
        <v>6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140</v>
      </c>
      <c r="AU212" s="256" t="s">
        <v>86</v>
      </c>
      <c r="AV212" s="14" t="s">
        <v>86</v>
      </c>
      <c r="AW212" s="14" t="s">
        <v>32</v>
      </c>
      <c r="AX212" s="14" t="s">
        <v>84</v>
      </c>
      <c r="AY212" s="256" t="s">
        <v>129</v>
      </c>
    </row>
    <row r="213" s="12" customFormat="1" ht="22.8" customHeight="1">
      <c r="A213" s="12"/>
      <c r="B213" s="202"/>
      <c r="C213" s="203"/>
      <c r="D213" s="204" t="s">
        <v>75</v>
      </c>
      <c r="E213" s="216" t="s">
        <v>136</v>
      </c>
      <c r="F213" s="216" t="s">
        <v>300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SUM(P214:P220)</f>
        <v>0</v>
      </c>
      <c r="Q213" s="210"/>
      <c r="R213" s="211">
        <f>SUM(R214:R220)</f>
        <v>0</v>
      </c>
      <c r="S213" s="210"/>
      <c r="T213" s="212">
        <f>SUM(T214:T220)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84</v>
      </c>
      <c r="AT213" s="214" t="s">
        <v>75</v>
      </c>
      <c r="AU213" s="214" t="s">
        <v>84</v>
      </c>
      <c r="AY213" s="213" t="s">
        <v>129</v>
      </c>
      <c r="BK213" s="215">
        <f>SUM(BK214:BK220)</f>
        <v>0</v>
      </c>
    </row>
    <row r="214" s="2" customFormat="1" ht="24.15" customHeight="1">
      <c r="A214" s="38"/>
      <c r="B214" s="39"/>
      <c r="C214" s="218" t="s">
        <v>260</v>
      </c>
      <c r="D214" s="218" t="s">
        <v>131</v>
      </c>
      <c r="E214" s="219" t="s">
        <v>302</v>
      </c>
      <c r="F214" s="220" t="s">
        <v>303</v>
      </c>
      <c r="G214" s="221" t="s">
        <v>184</v>
      </c>
      <c r="H214" s="222">
        <v>1</v>
      </c>
      <c r="I214" s="223"/>
      <c r="J214" s="224">
        <f>ROUND(I214*H214,2)</f>
        <v>0</v>
      </c>
      <c r="K214" s="220" t="s">
        <v>135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136</v>
      </c>
      <c r="AT214" s="229" t="s">
        <v>131</v>
      </c>
      <c r="AU214" s="229" t="s">
        <v>86</v>
      </c>
      <c r="AY214" s="17" t="s">
        <v>129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136</v>
      </c>
      <c r="BM214" s="229" t="s">
        <v>547</v>
      </c>
    </row>
    <row r="215" s="2" customFormat="1">
      <c r="A215" s="38"/>
      <c r="B215" s="39"/>
      <c r="C215" s="40"/>
      <c r="D215" s="231" t="s">
        <v>138</v>
      </c>
      <c r="E215" s="40"/>
      <c r="F215" s="232" t="s">
        <v>305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138</v>
      </c>
      <c r="AU215" s="17" t="s">
        <v>86</v>
      </c>
    </row>
    <row r="216" s="14" customFormat="1">
      <c r="A216" s="14"/>
      <c r="B216" s="246"/>
      <c r="C216" s="247"/>
      <c r="D216" s="231" t="s">
        <v>140</v>
      </c>
      <c r="E216" s="248" t="s">
        <v>1</v>
      </c>
      <c r="F216" s="249" t="s">
        <v>548</v>
      </c>
      <c r="G216" s="247"/>
      <c r="H216" s="250">
        <v>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140</v>
      </c>
      <c r="AU216" s="256" t="s">
        <v>86</v>
      </c>
      <c r="AV216" s="14" t="s">
        <v>86</v>
      </c>
      <c r="AW216" s="14" t="s">
        <v>32</v>
      </c>
      <c r="AX216" s="14" t="s">
        <v>84</v>
      </c>
      <c r="AY216" s="256" t="s">
        <v>129</v>
      </c>
    </row>
    <row r="217" s="2" customFormat="1" ht="24.15" customHeight="1">
      <c r="A217" s="38"/>
      <c r="B217" s="39"/>
      <c r="C217" s="218" t="s">
        <v>7</v>
      </c>
      <c r="D217" s="218" t="s">
        <v>131</v>
      </c>
      <c r="E217" s="219" t="s">
        <v>549</v>
      </c>
      <c r="F217" s="220" t="s">
        <v>550</v>
      </c>
      <c r="G217" s="221" t="s">
        <v>184</v>
      </c>
      <c r="H217" s="222">
        <v>0.76500000000000001</v>
      </c>
      <c r="I217" s="223"/>
      <c r="J217" s="224">
        <f>ROUND(I217*H217,2)</f>
        <v>0</v>
      </c>
      <c r="K217" s="220" t="s">
        <v>135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136</v>
      </c>
      <c r="AT217" s="229" t="s">
        <v>131</v>
      </c>
      <c r="AU217" s="229" t="s">
        <v>86</v>
      </c>
      <c r="AY217" s="17" t="s">
        <v>129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136</v>
      </c>
      <c r="BM217" s="229" t="s">
        <v>551</v>
      </c>
    </row>
    <row r="218" s="2" customFormat="1">
      <c r="A218" s="38"/>
      <c r="B218" s="39"/>
      <c r="C218" s="40"/>
      <c r="D218" s="231" t="s">
        <v>138</v>
      </c>
      <c r="E218" s="40"/>
      <c r="F218" s="232" t="s">
        <v>552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138</v>
      </c>
      <c r="AU218" s="17" t="s">
        <v>86</v>
      </c>
    </row>
    <row r="219" s="13" customFormat="1">
      <c r="A219" s="13"/>
      <c r="B219" s="236"/>
      <c r="C219" s="237"/>
      <c r="D219" s="231" t="s">
        <v>140</v>
      </c>
      <c r="E219" s="238" t="s">
        <v>1</v>
      </c>
      <c r="F219" s="239" t="s">
        <v>553</v>
      </c>
      <c r="G219" s="237"/>
      <c r="H219" s="238" t="s">
        <v>1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140</v>
      </c>
      <c r="AU219" s="245" t="s">
        <v>86</v>
      </c>
      <c r="AV219" s="13" t="s">
        <v>84</v>
      </c>
      <c r="AW219" s="13" t="s">
        <v>32</v>
      </c>
      <c r="AX219" s="13" t="s">
        <v>76</v>
      </c>
      <c r="AY219" s="245" t="s">
        <v>129</v>
      </c>
    </row>
    <row r="220" s="14" customFormat="1">
      <c r="A220" s="14"/>
      <c r="B220" s="246"/>
      <c r="C220" s="247"/>
      <c r="D220" s="231" t="s">
        <v>140</v>
      </c>
      <c r="E220" s="248" t="s">
        <v>1</v>
      </c>
      <c r="F220" s="249" t="s">
        <v>554</v>
      </c>
      <c r="G220" s="247"/>
      <c r="H220" s="250">
        <v>0.76500000000000001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140</v>
      </c>
      <c r="AU220" s="256" t="s">
        <v>86</v>
      </c>
      <c r="AV220" s="14" t="s">
        <v>86</v>
      </c>
      <c r="AW220" s="14" t="s">
        <v>32</v>
      </c>
      <c r="AX220" s="14" t="s">
        <v>84</v>
      </c>
      <c r="AY220" s="256" t="s">
        <v>129</v>
      </c>
    </row>
    <row r="221" s="12" customFormat="1" ht="22.8" customHeight="1">
      <c r="A221" s="12"/>
      <c r="B221" s="202"/>
      <c r="C221" s="203"/>
      <c r="D221" s="204" t="s">
        <v>75</v>
      </c>
      <c r="E221" s="216" t="s">
        <v>160</v>
      </c>
      <c r="F221" s="216" t="s">
        <v>308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SUM(P222:P274)</f>
        <v>0</v>
      </c>
      <c r="Q221" s="210"/>
      <c r="R221" s="211">
        <f>SUM(R222:R274)</f>
        <v>38.740975249999998</v>
      </c>
      <c r="S221" s="210"/>
      <c r="T221" s="212">
        <f>SUM(T222:T274)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84</v>
      </c>
      <c r="AT221" s="214" t="s">
        <v>75</v>
      </c>
      <c r="AU221" s="214" t="s">
        <v>84</v>
      </c>
      <c r="AY221" s="213" t="s">
        <v>129</v>
      </c>
      <c r="BK221" s="215">
        <f>SUM(BK222:BK274)</f>
        <v>0</v>
      </c>
    </row>
    <row r="222" s="2" customFormat="1" ht="14.4" customHeight="1">
      <c r="A222" s="38"/>
      <c r="B222" s="39"/>
      <c r="C222" s="218" t="s">
        <v>273</v>
      </c>
      <c r="D222" s="218" t="s">
        <v>131</v>
      </c>
      <c r="E222" s="219" t="s">
        <v>555</v>
      </c>
      <c r="F222" s="220" t="s">
        <v>556</v>
      </c>
      <c r="G222" s="221" t="s">
        <v>134</v>
      </c>
      <c r="H222" s="222">
        <v>20.024999999999999</v>
      </c>
      <c r="I222" s="223"/>
      <c r="J222" s="224">
        <f>ROUND(I222*H222,2)</f>
        <v>0</v>
      </c>
      <c r="K222" s="220" t="s">
        <v>135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136</v>
      </c>
      <c r="AT222" s="229" t="s">
        <v>131</v>
      </c>
      <c r="AU222" s="229" t="s">
        <v>86</v>
      </c>
      <c r="AY222" s="17" t="s">
        <v>129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84</v>
      </c>
      <c r="BK222" s="230">
        <f>ROUND(I222*H222,2)</f>
        <v>0</v>
      </c>
      <c r="BL222" s="17" t="s">
        <v>136</v>
      </c>
      <c r="BM222" s="229" t="s">
        <v>557</v>
      </c>
    </row>
    <row r="223" s="2" customFormat="1">
      <c r="A223" s="38"/>
      <c r="B223" s="39"/>
      <c r="C223" s="40"/>
      <c r="D223" s="231" t="s">
        <v>138</v>
      </c>
      <c r="E223" s="40"/>
      <c r="F223" s="232" t="s">
        <v>558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138</v>
      </c>
      <c r="AU223" s="17" t="s">
        <v>86</v>
      </c>
    </row>
    <row r="224" s="13" customFormat="1">
      <c r="A224" s="13"/>
      <c r="B224" s="236"/>
      <c r="C224" s="237"/>
      <c r="D224" s="231" t="s">
        <v>140</v>
      </c>
      <c r="E224" s="238" t="s">
        <v>1</v>
      </c>
      <c r="F224" s="239" t="s">
        <v>559</v>
      </c>
      <c r="G224" s="237"/>
      <c r="H224" s="238" t="s">
        <v>1</v>
      </c>
      <c r="I224" s="240"/>
      <c r="J224" s="237"/>
      <c r="K224" s="237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140</v>
      </c>
      <c r="AU224" s="245" t="s">
        <v>86</v>
      </c>
      <c r="AV224" s="13" t="s">
        <v>84</v>
      </c>
      <c r="AW224" s="13" t="s">
        <v>32</v>
      </c>
      <c r="AX224" s="13" t="s">
        <v>76</v>
      </c>
      <c r="AY224" s="245" t="s">
        <v>129</v>
      </c>
    </row>
    <row r="225" s="14" customFormat="1">
      <c r="A225" s="14"/>
      <c r="B225" s="246"/>
      <c r="C225" s="247"/>
      <c r="D225" s="231" t="s">
        <v>140</v>
      </c>
      <c r="E225" s="248" t="s">
        <v>1</v>
      </c>
      <c r="F225" s="249" t="s">
        <v>560</v>
      </c>
      <c r="G225" s="247"/>
      <c r="H225" s="250">
        <v>20.024999999999999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140</v>
      </c>
      <c r="AU225" s="256" t="s">
        <v>86</v>
      </c>
      <c r="AV225" s="14" t="s">
        <v>86</v>
      </c>
      <c r="AW225" s="14" t="s">
        <v>32</v>
      </c>
      <c r="AX225" s="14" t="s">
        <v>84</v>
      </c>
      <c r="AY225" s="256" t="s">
        <v>129</v>
      </c>
    </row>
    <row r="226" s="2" customFormat="1" ht="14.4" customHeight="1">
      <c r="A226" s="38"/>
      <c r="B226" s="39"/>
      <c r="C226" s="218" t="s">
        <v>278</v>
      </c>
      <c r="D226" s="218" t="s">
        <v>131</v>
      </c>
      <c r="E226" s="219" t="s">
        <v>310</v>
      </c>
      <c r="F226" s="220" t="s">
        <v>311</v>
      </c>
      <c r="G226" s="221" t="s">
        <v>134</v>
      </c>
      <c r="H226" s="222">
        <v>116.47499999999999</v>
      </c>
      <c r="I226" s="223"/>
      <c r="J226" s="224">
        <f>ROUND(I226*H226,2)</f>
        <v>0</v>
      </c>
      <c r="K226" s="220" t="s">
        <v>135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136</v>
      </c>
      <c r="AT226" s="229" t="s">
        <v>131</v>
      </c>
      <c r="AU226" s="229" t="s">
        <v>86</v>
      </c>
      <c r="AY226" s="17" t="s">
        <v>129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136</v>
      </c>
      <c r="BM226" s="229" t="s">
        <v>561</v>
      </c>
    </row>
    <row r="227" s="2" customFormat="1">
      <c r="A227" s="38"/>
      <c r="B227" s="39"/>
      <c r="C227" s="40"/>
      <c r="D227" s="231" t="s">
        <v>138</v>
      </c>
      <c r="E227" s="40"/>
      <c r="F227" s="232" t="s">
        <v>313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138</v>
      </c>
      <c r="AU227" s="17" t="s">
        <v>86</v>
      </c>
    </row>
    <row r="228" s="13" customFormat="1">
      <c r="A228" s="13"/>
      <c r="B228" s="236"/>
      <c r="C228" s="237"/>
      <c r="D228" s="231" t="s">
        <v>140</v>
      </c>
      <c r="E228" s="238" t="s">
        <v>1</v>
      </c>
      <c r="F228" s="239" t="s">
        <v>562</v>
      </c>
      <c r="G228" s="237"/>
      <c r="H228" s="238" t="s">
        <v>1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140</v>
      </c>
      <c r="AU228" s="245" t="s">
        <v>86</v>
      </c>
      <c r="AV228" s="13" t="s">
        <v>84</v>
      </c>
      <c r="AW228" s="13" t="s">
        <v>32</v>
      </c>
      <c r="AX228" s="13" t="s">
        <v>76</v>
      </c>
      <c r="AY228" s="245" t="s">
        <v>129</v>
      </c>
    </row>
    <row r="229" s="14" customFormat="1">
      <c r="A229" s="14"/>
      <c r="B229" s="246"/>
      <c r="C229" s="247"/>
      <c r="D229" s="231" t="s">
        <v>140</v>
      </c>
      <c r="E229" s="248" t="s">
        <v>1</v>
      </c>
      <c r="F229" s="249" t="s">
        <v>563</v>
      </c>
      <c r="G229" s="247"/>
      <c r="H229" s="250">
        <v>116.47499999999999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140</v>
      </c>
      <c r="AU229" s="256" t="s">
        <v>86</v>
      </c>
      <c r="AV229" s="14" t="s">
        <v>86</v>
      </c>
      <c r="AW229" s="14" t="s">
        <v>32</v>
      </c>
      <c r="AX229" s="14" t="s">
        <v>84</v>
      </c>
      <c r="AY229" s="256" t="s">
        <v>129</v>
      </c>
    </row>
    <row r="230" s="2" customFormat="1" ht="14.4" customHeight="1">
      <c r="A230" s="38"/>
      <c r="B230" s="39"/>
      <c r="C230" s="218" t="s">
        <v>283</v>
      </c>
      <c r="D230" s="218" t="s">
        <v>131</v>
      </c>
      <c r="E230" s="219" t="s">
        <v>564</v>
      </c>
      <c r="F230" s="220" t="s">
        <v>565</v>
      </c>
      <c r="G230" s="221" t="s">
        <v>134</v>
      </c>
      <c r="H230" s="222">
        <v>4.5</v>
      </c>
      <c r="I230" s="223"/>
      <c r="J230" s="224">
        <f>ROUND(I230*H230,2)</f>
        <v>0</v>
      </c>
      <c r="K230" s="220" t="s">
        <v>135</v>
      </c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136</v>
      </c>
      <c r="AT230" s="229" t="s">
        <v>131</v>
      </c>
      <c r="AU230" s="229" t="s">
        <v>86</v>
      </c>
      <c r="AY230" s="17" t="s">
        <v>129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136</v>
      </c>
      <c r="BM230" s="229" t="s">
        <v>566</v>
      </c>
    </row>
    <row r="231" s="2" customFormat="1">
      <c r="A231" s="38"/>
      <c r="B231" s="39"/>
      <c r="C231" s="40"/>
      <c r="D231" s="231" t="s">
        <v>138</v>
      </c>
      <c r="E231" s="40"/>
      <c r="F231" s="232" t="s">
        <v>567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138</v>
      </c>
      <c r="AU231" s="17" t="s">
        <v>86</v>
      </c>
    </row>
    <row r="232" s="13" customFormat="1">
      <c r="A232" s="13"/>
      <c r="B232" s="236"/>
      <c r="C232" s="237"/>
      <c r="D232" s="231" t="s">
        <v>140</v>
      </c>
      <c r="E232" s="238" t="s">
        <v>1</v>
      </c>
      <c r="F232" s="239" t="s">
        <v>568</v>
      </c>
      <c r="G232" s="237"/>
      <c r="H232" s="238" t="s">
        <v>1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140</v>
      </c>
      <c r="AU232" s="245" t="s">
        <v>86</v>
      </c>
      <c r="AV232" s="13" t="s">
        <v>84</v>
      </c>
      <c r="AW232" s="13" t="s">
        <v>32</v>
      </c>
      <c r="AX232" s="13" t="s">
        <v>76</v>
      </c>
      <c r="AY232" s="245" t="s">
        <v>129</v>
      </c>
    </row>
    <row r="233" s="14" customFormat="1">
      <c r="A233" s="14"/>
      <c r="B233" s="246"/>
      <c r="C233" s="247"/>
      <c r="D233" s="231" t="s">
        <v>140</v>
      </c>
      <c r="E233" s="248" t="s">
        <v>1</v>
      </c>
      <c r="F233" s="249" t="s">
        <v>463</v>
      </c>
      <c r="G233" s="247"/>
      <c r="H233" s="250">
        <v>4.5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140</v>
      </c>
      <c r="AU233" s="256" t="s">
        <v>86</v>
      </c>
      <c r="AV233" s="14" t="s">
        <v>86</v>
      </c>
      <c r="AW233" s="14" t="s">
        <v>32</v>
      </c>
      <c r="AX233" s="14" t="s">
        <v>84</v>
      </c>
      <c r="AY233" s="256" t="s">
        <v>129</v>
      </c>
    </row>
    <row r="234" s="2" customFormat="1" ht="24.15" customHeight="1">
      <c r="A234" s="38"/>
      <c r="B234" s="39"/>
      <c r="C234" s="218" t="s">
        <v>290</v>
      </c>
      <c r="D234" s="218" t="s">
        <v>131</v>
      </c>
      <c r="E234" s="219" t="s">
        <v>569</v>
      </c>
      <c r="F234" s="220" t="s">
        <v>570</v>
      </c>
      <c r="G234" s="221" t="s">
        <v>134</v>
      </c>
      <c r="H234" s="222">
        <v>7.25</v>
      </c>
      <c r="I234" s="223"/>
      <c r="J234" s="224">
        <f>ROUND(I234*H234,2)</f>
        <v>0</v>
      </c>
      <c r="K234" s="220" t="s">
        <v>135</v>
      </c>
      <c r="L234" s="44"/>
      <c r="M234" s="225" t="s">
        <v>1</v>
      </c>
      <c r="N234" s="226" t="s">
        <v>41</v>
      </c>
      <c r="O234" s="91"/>
      <c r="P234" s="227">
        <f>O234*H234</f>
        <v>0</v>
      </c>
      <c r="Q234" s="227">
        <v>0.21084</v>
      </c>
      <c r="R234" s="227">
        <f>Q234*H234</f>
        <v>1.5285899999999999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136</v>
      </c>
      <c r="AT234" s="229" t="s">
        <v>131</v>
      </c>
      <c r="AU234" s="229" t="s">
        <v>86</v>
      </c>
      <c r="AY234" s="17" t="s">
        <v>129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84</v>
      </c>
      <c r="BK234" s="230">
        <f>ROUND(I234*H234,2)</f>
        <v>0</v>
      </c>
      <c r="BL234" s="17" t="s">
        <v>136</v>
      </c>
      <c r="BM234" s="229" t="s">
        <v>571</v>
      </c>
    </row>
    <row r="235" s="2" customFormat="1">
      <c r="A235" s="38"/>
      <c r="B235" s="39"/>
      <c r="C235" s="40"/>
      <c r="D235" s="231" t="s">
        <v>138</v>
      </c>
      <c r="E235" s="40"/>
      <c r="F235" s="232" t="s">
        <v>572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138</v>
      </c>
      <c r="AU235" s="17" t="s">
        <v>86</v>
      </c>
    </row>
    <row r="236" s="13" customFormat="1">
      <c r="A236" s="13"/>
      <c r="B236" s="236"/>
      <c r="C236" s="237"/>
      <c r="D236" s="231" t="s">
        <v>140</v>
      </c>
      <c r="E236" s="238" t="s">
        <v>1</v>
      </c>
      <c r="F236" s="239" t="s">
        <v>573</v>
      </c>
      <c r="G236" s="237"/>
      <c r="H236" s="238" t="s">
        <v>1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140</v>
      </c>
      <c r="AU236" s="245" t="s">
        <v>86</v>
      </c>
      <c r="AV236" s="13" t="s">
        <v>84</v>
      </c>
      <c r="AW236" s="13" t="s">
        <v>32</v>
      </c>
      <c r="AX236" s="13" t="s">
        <v>76</v>
      </c>
      <c r="AY236" s="245" t="s">
        <v>129</v>
      </c>
    </row>
    <row r="237" s="14" customFormat="1">
      <c r="A237" s="14"/>
      <c r="B237" s="246"/>
      <c r="C237" s="247"/>
      <c r="D237" s="231" t="s">
        <v>140</v>
      </c>
      <c r="E237" s="248" t="s">
        <v>1</v>
      </c>
      <c r="F237" s="249" t="s">
        <v>574</v>
      </c>
      <c r="G237" s="247"/>
      <c r="H237" s="250">
        <v>7.25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140</v>
      </c>
      <c r="AU237" s="256" t="s">
        <v>86</v>
      </c>
      <c r="AV237" s="14" t="s">
        <v>86</v>
      </c>
      <c r="AW237" s="14" t="s">
        <v>32</v>
      </c>
      <c r="AX237" s="14" t="s">
        <v>84</v>
      </c>
      <c r="AY237" s="256" t="s">
        <v>129</v>
      </c>
    </row>
    <row r="238" s="2" customFormat="1" ht="24.15" customHeight="1">
      <c r="A238" s="38"/>
      <c r="B238" s="39"/>
      <c r="C238" s="218" t="s">
        <v>301</v>
      </c>
      <c r="D238" s="218" t="s">
        <v>131</v>
      </c>
      <c r="E238" s="219" t="s">
        <v>575</v>
      </c>
      <c r="F238" s="220" t="s">
        <v>576</v>
      </c>
      <c r="G238" s="221" t="s">
        <v>134</v>
      </c>
      <c r="H238" s="222">
        <v>20.024999999999999</v>
      </c>
      <c r="I238" s="223"/>
      <c r="J238" s="224">
        <f>ROUND(I238*H238,2)</f>
        <v>0</v>
      </c>
      <c r="K238" s="220" t="s">
        <v>135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136</v>
      </c>
      <c r="AT238" s="229" t="s">
        <v>131</v>
      </c>
      <c r="AU238" s="229" t="s">
        <v>86</v>
      </c>
      <c r="AY238" s="17" t="s">
        <v>129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84</v>
      </c>
      <c r="BK238" s="230">
        <f>ROUND(I238*H238,2)</f>
        <v>0</v>
      </c>
      <c r="BL238" s="17" t="s">
        <v>136</v>
      </c>
      <c r="BM238" s="229" t="s">
        <v>577</v>
      </c>
    </row>
    <row r="239" s="2" customFormat="1">
      <c r="A239" s="38"/>
      <c r="B239" s="39"/>
      <c r="C239" s="40"/>
      <c r="D239" s="231" t="s">
        <v>138</v>
      </c>
      <c r="E239" s="40"/>
      <c r="F239" s="232" t="s">
        <v>578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138</v>
      </c>
      <c r="AU239" s="17" t="s">
        <v>86</v>
      </c>
    </row>
    <row r="240" s="13" customFormat="1">
      <c r="A240" s="13"/>
      <c r="B240" s="236"/>
      <c r="C240" s="237"/>
      <c r="D240" s="231" t="s">
        <v>140</v>
      </c>
      <c r="E240" s="238" t="s">
        <v>1</v>
      </c>
      <c r="F240" s="239" t="s">
        <v>579</v>
      </c>
      <c r="G240" s="237"/>
      <c r="H240" s="238" t="s">
        <v>1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140</v>
      </c>
      <c r="AU240" s="245" t="s">
        <v>86</v>
      </c>
      <c r="AV240" s="13" t="s">
        <v>84</v>
      </c>
      <c r="AW240" s="13" t="s">
        <v>32</v>
      </c>
      <c r="AX240" s="13" t="s">
        <v>76</v>
      </c>
      <c r="AY240" s="245" t="s">
        <v>129</v>
      </c>
    </row>
    <row r="241" s="13" customFormat="1">
      <c r="A241" s="13"/>
      <c r="B241" s="236"/>
      <c r="C241" s="237"/>
      <c r="D241" s="231" t="s">
        <v>140</v>
      </c>
      <c r="E241" s="238" t="s">
        <v>1</v>
      </c>
      <c r="F241" s="239" t="s">
        <v>580</v>
      </c>
      <c r="G241" s="237"/>
      <c r="H241" s="238" t="s">
        <v>1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140</v>
      </c>
      <c r="AU241" s="245" t="s">
        <v>86</v>
      </c>
      <c r="AV241" s="13" t="s">
        <v>84</v>
      </c>
      <c r="AW241" s="13" t="s">
        <v>32</v>
      </c>
      <c r="AX241" s="13" t="s">
        <v>76</v>
      </c>
      <c r="AY241" s="245" t="s">
        <v>129</v>
      </c>
    </row>
    <row r="242" s="14" customFormat="1">
      <c r="A242" s="14"/>
      <c r="B242" s="246"/>
      <c r="C242" s="247"/>
      <c r="D242" s="231" t="s">
        <v>140</v>
      </c>
      <c r="E242" s="248" t="s">
        <v>1</v>
      </c>
      <c r="F242" s="249" t="s">
        <v>560</v>
      </c>
      <c r="G242" s="247"/>
      <c r="H242" s="250">
        <v>20.024999999999999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140</v>
      </c>
      <c r="AU242" s="256" t="s">
        <v>86</v>
      </c>
      <c r="AV242" s="14" t="s">
        <v>86</v>
      </c>
      <c r="AW242" s="14" t="s">
        <v>32</v>
      </c>
      <c r="AX242" s="14" t="s">
        <v>84</v>
      </c>
      <c r="AY242" s="256" t="s">
        <v>129</v>
      </c>
    </row>
    <row r="243" s="2" customFormat="1" ht="24.15" customHeight="1">
      <c r="A243" s="38"/>
      <c r="B243" s="39"/>
      <c r="C243" s="218" t="s">
        <v>309</v>
      </c>
      <c r="D243" s="218" t="s">
        <v>131</v>
      </c>
      <c r="E243" s="219" t="s">
        <v>581</v>
      </c>
      <c r="F243" s="220" t="s">
        <v>582</v>
      </c>
      <c r="G243" s="221" t="s">
        <v>134</v>
      </c>
      <c r="H243" s="222">
        <v>16.5</v>
      </c>
      <c r="I243" s="223"/>
      <c r="J243" s="224">
        <f>ROUND(I243*H243,2)</f>
        <v>0</v>
      </c>
      <c r="K243" s="220" t="s">
        <v>135</v>
      </c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0.12966</v>
      </c>
      <c r="R243" s="227">
        <f>Q243*H243</f>
        <v>2.1393900000000001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136</v>
      </c>
      <c r="AT243" s="229" t="s">
        <v>131</v>
      </c>
      <c r="AU243" s="229" t="s">
        <v>86</v>
      </c>
      <c r="AY243" s="17" t="s">
        <v>129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136</v>
      </c>
      <c r="BM243" s="229" t="s">
        <v>583</v>
      </c>
    </row>
    <row r="244" s="2" customFormat="1">
      <c r="A244" s="38"/>
      <c r="B244" s="39"/>
      <c r="C244" s="40"/>
      <c r="D244" s="231" t="s">
        <v>138</v>
      </c>
      <c r="E244" s="40"/>
      <c r="F244" s="232" t="s">
        <v>584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138</v>
      </c>
      <c r="AU244" s="17" t="s">
        <v>86</v>
      </c>
    </row>
    <row r="245" s="13" customFormat="1">
      <c r="A245" s="13"/>
      <c r="B245" s="236"/>
      <c r="C245" s="237"/>
      <c r="D245" s="231" t="s">
        <v>140</v>
      </c>
      <c r="E245" s="238" t="s">
        <v>1</v>
      </c>
      <c r="F245" s="239" t="s">
        <v>585</v>
      </c>
      <c r="G245" s="237"/>
      <c r="H245" s="238" t="s">
        <v>1</v>
      </c>
      <c r="I245" s="240"/>
      <c r="J245" s="237"/>
      <c r="K245" s="237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140</v>
      </c>
      <c r="AU245" s="245" t="s">
        <v>86</v>
      </c>
      <c r="AV245" s="13" t="s">
        <v>84</v>
      </c>
      <c r="AW245" s="13" t="s">
        <v>32</v>
      </c>
      <c r="AX245" s="13" t="s">
        <v>76</v>
      </c>
      <c r="AY245" s="245" t="s">
        <v>129</v>
      </c>
    </row>
    <row r="246" s="13" customFormat="1">
      <c r="A246" s="13"/>
      <c r="B246" s="236"/>
      <c r="C246" s="237"/>
      <c r="D246" s="231" t="s">
        <v>140</v>
      </c>
      <c r="E246" s="238" t="s">
        <v>1</v>
      </c>
      <c r="F246" s="239" t="s">
        <v>462</v>
      </c>
      <c r="G246" s="237"/>
      <c r="H246" s="238" t="s">
        <v>1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140</v>
      </c>
      <c r="AU246" s="245" t="s">
        <v>86</v>
      </c>
      <c r="AV246" s="13" t="s">
        <v>84</v>
      </c>
      <c r="AW246" s="13" t="s">
        <v>32</v>
      </c>
      <c r="AX246" s="13" t="s">
        <v>76</v>
      </c>
      <c r="AY246" s="245" t="s">
        <v>129</v>
      </c>
    </row>
    <row r="247" s="14" customFormat="1">
      <c r="A247" s="14"/>
      <c r="B247" s="246"/>
      <c r="C247" s="247"/>
      <c r="D247" s="231" t="s">
        <v>140</v>
      </c>
      <c r="E247" s="248" t="s">
        <v>1</v>
      </c>
      <c r="F247" s="249" t="s">
        <v>463</v>
      </c>
      <c r="G247" s="247"/>
      <c r="H247" s="250">
        <v>4.5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140</v>
      </c>
      <c r="AU247" s="256" t="s">
        <v>86</v>
      </c>
      <c r="AV247" s="14" t="s">
        <v>86</v>
      </c>
      <c r="AW247" s="14" t="s">
        <v>32</v>
      </c>
      <c r="AX247" s="14" t="s">
        <v>76</v>
      </c>
      <c r="AY247" s="256" t="s">
        <v>129</v>
      </c>
    </row>
    <row r="248" s="13" customFormat="1">
      <c r="A248" s="13"/>
      <c r="B248" s="236"/>
      <c r="C248" s="237"/>
      <c r="D248" s="231" t="s">
        <v>140</v>
      </c>
      <c r="E248" s="238" t="s">
        <v>1</v>
      </c>
      <c r="F248" s="239" t="s">
        <v>464</v>
      </c>
      <c r="G248" s="237"/>
      <c r="H248" s="238" t="s">
        <v>1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140</v>
      </c>
      <c r="AU248" s="245" t="s">
        <v>86</v>
      </c>
      <c r="AV248" s="13" t="s">
        <v>84</v>
      </c>
      <c r="AW248" s="13" t="s">
        <v>32</v>
      </c>
      <c r="AX248" s="13" t="s">
        <v>76</v>
      </c>
      <c r="AY248" s="245" t="s">
        <v>129</v>
      </c>
    </row>
    <row r="249" s="14" customFormat="1">
      <c r="A249" s="14"/>
      <c r="B249" s="246"/>
      <c r="C249" s="247"/>
      <c r="D249" s="231" t="s">
        <v>140</v>
      </c>
      <c r="E249" s="248" t="s">
        <v>1</v>
      </c>
      <c r="F249" s="249" t="s">
        <v>465</v>
      </c>
      <c r="G249" s="247"/>
      <c r="H249" s="250">
        <v>12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140</v>
      </c>
      <c r="AU249" s="256" t="s">
        <v>86</v>
      </c>
      <c r="AV249" s="14" t="s">
        <v>86</v>
      </c>
      <c r="AW249" s="14" t="s">
        <v>32</v>
      </c>
      <c r="AX249" s="14" t="s">
        <v>76</v>
      </c>
      <c r="AY249" s="256" t="s">
        <v>129</v>
      </c>
    </row>
    <row r="250" s="15" customFormat="1">
      <c r="A250" s="15"/>
      <c r="B250" s="257"/>
      <c r="C250" s="258"/>
      <c r="D250" s="231" t="s">
        <v>140</v>
      </c>
      <c r="E250" s="259" t="s">
        <v>1</v>
      </c>
      <c r="F250" s="260" t="s">
        <v>180</v>
      </c>
      <c r="G250" s="258"/>
      <c r="H250" s="261">
        <v>16.5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7" t="s">
        <v>140</v>
      </c>
      <c r="AU250" s="267" t="s">
        <v>86</v>
      </c>
      <c r="AV250" s="15" t="s">
        <v>136</v>
      </c>
      <c r="AW250" s="15" t="s">
        <v>32</v>
      </c>
      <c r="AX250" s="15" t="s">
        <v>84</v>
      </c>
      <c r="AY250" s="267" t="s">
        <v>129</v>
      </c>
    </row>
    <row r="251" s="2" customFormat="1" ht="24.15" customHeight="1">
      <c r="A251" s="38"/>
      <c r="B251" s="39"/>
      <c r="C251" s="218" t="s">
        <v>315</v>
      </c>
      <c r="D251" s="218" t="s">
        <v>131</v>
      </c>
      <c r="E251" s="219" t="s">
        <v>586</v>
      </c>
      <c r="F251" s="220" t="s">
        <v>587</v>
      </c>
      <c r="G251" s="221" t="s">
        <v>134</v>
      </c>
      <c r="H251" s="222">
        <v>16.5</v>
      </c>
      <c r="I251" s="223"/>
      <c r="J251" s="224">
        <f>ROUND(I251*H251,2)</f>
        <v>0</v>
      </c>
      <c r="K251" s="220" t="s">
        <v>135</v>
      </c>
      <c r="L251" s="44"/>
      <c r="M251" s="225" t="s">
        <v>1</v>
      </c>
      <c r="N251" s="226" t="s">
        <v>41</v>
      </c>
      <c r="O251" s="91"/>
      <c r="P251" s="227">
        <f>O251*H251</f>
        <v>0</v>
      </c>
      <c r="Q251" s="227">
        <v>0.20745</v>
      </c>
      <c r="R251" s="227">
        <f>Q251*H251</f>
        <v>3.4229249999999998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136</v>
      </c>
      <c r="AT251" s="229" t="s">
        <v>131</v>
      </c>
      <c r="AU251" s="229" t="s">
        <v>86</v>
      </c>
      <c r="AY251" s="17" t="s">
        <v>129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84</v>
      </c>
      <c r="BK251" s="230">
        <f>ROUND(I251*H251,2)</f>
        <v>0</v>
      </c>
      <c r="BL251" s="17" t="s">
        <v>136</v>
      </c>
      <c r="BM251" s="229" t="s">
        <v>588</v>
      </c>
    </row>
    <row r="252" s="2" customFormat="1">
      <c r="A252" s="38"/>
      <c r="B252" s="39"/>
      <c r="C252" s="40"/>
      <c r="D252" s="231" t="s">
        <v>138</v>
      </c>
      <c r="E252" s="40"/>
      <c r="F252" s="232" t="s">
        <v>589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138</v>
      </c>
      <c r="AU252" s="17" t="s">
        <v>86</v>
      </c>
    </row>
    <row r="253" s="2" customFormat="1" ht="24.15" customHeight="1">
      <c r="A253" s="38"/>
      <c r="B253" s="39"/>
      <c r="C253" s="218" t="s">
        <v>321</v>
      </c>
      <c r="D253" s="218" t="s">
        <v>131</v>
      </c>
      <c r="E253" s="219" t="s">
        <v>590</v>
      </c>
      <c r="F253" s="220" t="s">
        <v>591</v>
      </c>
      <c r="G253" s="221" t="s">
        <v>134</v>
      </c>
      <c r="H253" s="222">
        <v>16.5</v>
      </c>
      <c r="I253" s="223"/>
      <c r="J253" s="224">
        <f>ROUND(I253*H253,2)</f>
        <v>0</v>
      </c>
      <c r="K253" s="220" t="s">
        <v>135</v>
      </c>
      <c r="L253" s="44"/>
      <c r="M253" s="225" t="s">
        <v>1</v>
      </c>
      <c r="N253" s="226" t="s">
        <v>41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136</v>
      </c>
      <c r="AT253" s="229" t="s">
        <v>131</v>
      </c>
      <c r="AU253" s="229" t="s">
        <v>86</v>
      </c>
      <c r="AY253" s="17" t="s">
        <v>129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84</v>
      </c>
      <c r="BK253" s="230">
        <f>ROUND(I253*H253,2)</f>
        <v>0</v>
      </c>
      <c r="BL253" s="17" t="s">
        <v>136</v>
      </c>
      <c r="BM253" s="229" t="s">
        <v>592</v>
      </c>
    </row>
    <row r="254" s="2" customFormat="1">
      <c r="A254" s="38"/>
      <c r="B254" s="39"/>
      <c r="C254" s="40"/>
      <c r="D254" s="231" t="s">
        <v>138</v>
      </c>
      <c r="E254" s="40"/>
      <c r="F254" s="232" t="s">
        <v>593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138</v>
      </c>
      <c r="AU254" s="17" t="s">
        <v>86</v>
      </c>
    </row>
    <row r="255" s="2" customFormat="1" ht="14.4" customHeight="1">
      <c r="A255" s="38"/>
      <c r="B255" s="39"/>
      <c r="C255" s="218" t="s">
        <v>327</v>
      </c>
      <c r="D255" s="218" t="s">
        <v>131</v>
      </c>
      <c r="E255" s="219" t="s">
        <v>594</v>
      </c>
      <c r="F255" s="220" t="s">
        <v>595</v>
      </c>
      <c r="G255" s="221" t="s">
        <v>134</v>
      </c>
      <c r="H255" s="222">
        <v>16.5</v>
      </c>
      <c r="I255" s="223"/>
      <c r="J255" s="224">
        <f>ROUND(I255*H255,2)</f>
        <v>0</v>
      </c>
      <c r="K255" s="220" t="s">
        <v>135</v>
      </c>
      <c r="L255" s="44"/>
      <c r="M255" s="225" t="s">
        <v>1</v>
      </c>
      <c r="N255" s="226" t="s">
        <v>41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136</v>
      </c>
      <c r="AT255" s="229" t="s">
        <v>131</v>
      </c>
      <c r="AU255" s="229" t="s">
        <v>86</v>
      </c>
      <c r="AY255" s="17" t="s">
        <v>129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136</v>
      </c>
      <c r="BM255" s="229" t="s">
        <v>596</v>
      </c>
    </row>
    <row r="256" s="2" customFormat="1">
      <c r="A256" s="38"/>
      <c r="B256" s="39"/>
      <c r="C256" s="40"/>
      <c r="D256" s="231" t="s">
        <v>138</v>
      </c>
      <c r="E256" s="40"/>
      <c r="F256" s="232" t="s">
        <v>597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138</v>
      </c>
      <c r="AU256" s="17" t="s">
        <v>86</v>
      </c>
    </row>
    <row r="257" s="2" customFormat="1" ht="24.15" customHeight="1">
      <c r="A257" s="38"/>
      <c r="B257" s="39"/>
      <c r="C257" s="218" t="s">
        <v>334</v>
      </c>
      <c r="D257" s="218" t="s">
        <v>131</v>
      </c>
      <c r="E257" s="219" t="s">
        <v>316</v>
      </c>
      <c r="F257" s="220" t="s">
        <v>317</v>
      </c>
      <c r="G257" s="221" t="s">
        <v>134</v>
      </c>
      <c r="H257" s="222">
        <v>116.5</v>
      </c>
      <c r="I257" s="223"/>
      <c r="J257" s="224">
        <f>ROUND(I257*H257,2)</f>
        <v>0</v>
      </c>
      <c r="K257" s="220" t="s">
        <v>135</v>
      </c>
      <c r="L257" s="44"/>
      <c r="M257" s="225" t="s">
        <v>1</v>
      </c>
      <c r="N257" s="226" t="s">
        <v>41</v>
      </c>
      <c r="O257" s="91"/>
      <c r="P257" s="227">
        <f>O257*H257</f>
        <v>0</v>
      </c>
      <c r="Q257" s="227">
        <v>0.084250000000000005</v>
      </c>
      <c r="R257" s="227">
        <f>Q257*H257</f>
        <v>9.8151250000000001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136</v>
      </c>
      <c r="AT257" s="229" t="s">
        <v>131</v>
      </c>
      <c r="AU257" s="229" t="s">
        <v>86</v>
      </c>
      <c r="AY257" s="17" t="s">
        <v>129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84</v>
      </c>
      <c r="BK257" s="230">
        <f>ROUND(I257*H257,2)</f>
        <v>0</v>
      </c>
      <c r="BL257" s="17" t="s">
        <v>136</v>
      </c>
      <c r="BM257" s="229" t="s">
        <v>598</v>
      </c>
    </row>
    <row r="258" s="2" customFormat="1">
      <c r="A258" s="38"/>
      <c r="B258" s="39"/>
      <c r="C258" s="40"/>
      <c r="D258" s="231" t="s">
        <v>138</v>
      </c>
      <c r="E258" s="40"/>
      <c r="F258" s="232" t="s">
        <v>319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138</v>
      </c>
      <c r="AU258" s="17" t="s">
        <v>86</v>
      </c>
    </row>
    <row r="259" s="13" customFormat="1">
      <c r="A259" s="13"/>
      <c r="B259" s="236"/>
      <c r="C259" s="237"/>
      <c r="D259" s="231" t="s">
        <v>140</v>
      </c>
      <c r="E259" s="238" t="s">
        <v>1</v>
      </c>
      <c r="F259" s="239" t="s">
        <v>562</v>
      </c>
      <c r="G259" s="237"/>
      <c r="H259" s="238" t="s">
        <v>1</v>
      </c>
      <c r="I259" s="240"/>
      <c r="J259" s="237"/>
      <c r="K259" s="237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140</v>
      </c>
      <c r="AU259" s="245" t="s">
        <v>86</v>
      </c>
      <c r="AV259" s="13" t="s">
        <v>84</v>
      </c>
      <c r="AW259" s="13" t="s">
        <v>32</v>
      </c>
      <c r="AX259" s="13" t="s">
        <v>76</v>
      </c>
      <c r="AY259" s="245" t="s">
        <v>129</v>
      </c>
    </row>
    <row r="260" s="14" customFormat="1">
      <c r="A260" s="14"/>
      <c r="B260" s="246"/>
      <c r="C260" s="247"/>
      <c r="D260" s="231" t="s">
        <v>140</v>
      </c>
      <c r="E260" s="248" t="s">
        <v>1</v>
      </c>
      <c r="F260" s="249" t="s">
        <v>599</v>
      </c>
      <c r="G260" s="247"/>
      <c r="H260" s="250">
        <v>116.5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140</v>
      </c>
      <c r="AU260" s="256" t="s">
        <v>86</v>
      </c>
      <c r="AV260" s="14" t="s">
        <v>86</v>
      </c>
      <c r="AW260" s="14" t="s">
        <v>32</v>
      </c>
      <c r="AX260" s="14" t="s">
        <v>84</v>
      </c>
      <c r="AY260" s="256" t="s">
        <v>129</v>
      </c>
    </row>
    <row r="261" s="2" customFormat="1" ht="14.4" customHeight="1">
      <c r="A261" s="38"/>
      <c r="B261" s="39"/>
      <c r="C261" s="268" t="s">
        <v>340</v>
      </c>
      <c r="D261" s="268" t="s">
        <v>226</v>
      </c>
      <c r="E261" s="269" t="s">
        <v>322</v>
      </c>
      <c r="F261" s="270" t="s">
        <v>323</v>
      </c>
      <c r="G261" s="271" t="s">
        <v>134</v>
      </c>
      <c r="H261" s="272">
        <v>124.77200000000001</v>
      </c>
      <c r="I261" s="273"/>
      <c r="J261" s="274">
        <f>ROUND(I261*H261,2)</f>
        <v>0</v>
      </c>
      <c r="K261" s="270" t="s">
        <v>135</v>
      </c>
      <c r="L261" s="275"/>
      <c r="M261" s="276" t="s">
        <v>1</v>
      </c>
      <c r="N261" s="277" t="s">
        <v>41</v>
      </c>
      <c r="O261" s="91"/>
      <c r="P261" s="227">
        <f>O261*H261</f>
        <v>0</v>
      </c>
      <c r="Q261" s="227">
        <v>0.13100000000000001</v>
      </c>
      <c r="R261" s="227">
        <f>Q261*H261</f>
        <v>16.345132000000003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181</v>
      </c>
      <c r="AT261" s="229" t="s">
        <v>226</v>
      </c>
      <c r="AU261" s="229" t="s">
        <v>86</v>
      </c>
      <c r="AY261" s="17" t="s">
        <v>129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136</v>
      </c>
      <c r="BM261" s="229" t="s">
        <v>600</v>
      </c>
    </row>
    <row r="262" s="2" customFormat="1">
      <c r="A262" s="38"/>
      <c r="B262" s="39"/>
      <c r="C262" s="40"/>
      <c r="D262" s="231" t="s">
        <v>138</v>
      </c>
      <c r="E262" s="40"/>
      <c r="F262" s="232" t="s">
        <v>323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138</v>
      </c>
      <c r="AU262" s="17" t="s">
        <v>86</v>
      </c>
    </row>
    <row r="263" s="13" customFormat="1">
      <c r="A263" s="13"/>
      <c r="B263" s="236"/>
      <c r="C263" s="237"/>
      <c r="D263" s="231" t="s">
        <v>140</v>
      </c>
      <c r="E263" s="238" t="s">
        <v>1</v>
      </c>
      <c r="F263" s="239" t="s">
        <v>601</v>
      </c>
      <c r="G263" s="237"/>
      <c r="H263" s="238" t="s">
        <v>1</v>
      </c>
      <c r="I263" s="240"/>
      <c r="J263" s="237"/>
      <c r="K263" s="237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140</v>
      </c>
      <c r="AU263" s="245" t="s">
        <v>86</v>
      </c>
      <c r="AV263" s="13" t="s">
        <v>84</v>
      </c>
      <c r="AW263" s="13" t="s">
        <v>32</v>
      </c>
      <c r="AX263" s="13" t="s">
        <v>76</v>
      </c>
      <c r="AY263" s="245" t="s">
        <v>129</v>
      </c>
    </row>
    <row r="264" s="14" customFormat="1">
      <c r="A264" s="14"/>
      <c r="B264" s="246"/>
      <c r="C264" s="247"/>
      <c r="D264" s="231" t="s">
        <v>140</v>
      </c>
      <c r="E264" s="248" t="s">
        <v>1</v>
      </c>
      <c r="F264" s="249" t="s">
        <v>602</v>
      </c>
      <c r="G264" s="247"/>
      <c r="H264" s="250">
        <v>122.325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140</v>
      </c>
      <c r="AU264" s="256" t="s">
        <v>86</v>
      </c>
      <c r="AV264" s="14" t="s">
        <v>86</v>
      </c>
      <c r="AW264" s="14" t="s">
        <v>32</v>
      </c>
      <c r="AX264" s="14" t="s">
        <v>76</v>
      </c>
      <c r="AY264" s="256" t="s">
        <v>129</v>
      </c>
    </row>
    <row r="265" s="14" customFormat="1">
      <c r="A265" s="14"/>
      <c r="B265" s="246"/>
      <c r="C265" s="247"/>
      <c r="D265" s="231" t="s">
        <v>140</v>
      </c>
      <c r="E265" s="248" t="s">
        <v>1</v>
      </c>
      <c r="F265" s="249" t="s">
        <v>603</v>
      </c>
      <c r="G265" s="247"/>
      <c r="H265" s="250">
        <v>124.77200000000001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140</v>
      </c>
      <c r="AU265" s="256" t="s">
        <v>86</v>
      </c>
      <c r="AV265" s="14" t="s">
        <v>86</v>
      </c>
      <c r="AW265" s="14" t="s">
        <v>32</v>
      </c>
      <c r="AX265" s="14" t="s">
        <v>84</v>
      </c>
      <c r="AY265" s="256" t="s">
        <v>129</v>
      </c>
    </row>
    <row r="266" s="2" customFormat="1" ht="14.4" customHeight="1">
      <c r="A266" s="38"/>
      <c r="B266" s="39"/>
      <c r="C266" s="268" t="s">
        <v>346</v>
      </c>
      <c r="D266" s="268" t="s">
        <v>226</v>
      </c>
      <c r="E266" s="269" t="s">
        <v>604</v>
      </c>
      <c r="F266" s="270" t="s">
        <v>605</v>
      </c>
      <c r="G266" s="271" t="s">
        <v>134</v>
      </c>
      <c r="H266" s="272">
        <v>21.446999999999999</v>
      </c>
      <c r="I266" s="273"/>
      <c r="J266" s="274">
        <f>ROUND(I266*H266,2)</f>
        <v>0</v>
      </c>
      <c r="K266" s="270" t="s">
        <v>135</v>
      </c>
      <c r="L266" s="275"/>
      <c r="M266" s="276" t="s">
        <v>1</v>
      </c>
      <c r="N266" s="277" t="s">
        <v>41</v>
      </c>
      <c r="O266" s="91"/>
      <c r="P266" s="227">
        <f>O266*H266</f>
        <v>0</v>
      </c>
      <c r="Q266" s="227">
        <v>0.17599999999999999</v>
      </c>
      <c r="R266" s="227">
        <f>Q266*H266</f>
        <v>3.7746719999999998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181</v>
      </c>
      <c r="AT266" s="229" t="s">
        <v>226</v>
      </c>
      <c r="AU266" s="229" t="s">
        <v>86</v>
      </c>
      <c r="AY266" s="17" t="s">
        <v>129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84</v>
      </c>
      <c r="BK266" s="230">
        <f>ROUND(I266*H266,2)</f>
        <v>0</v>
      </c>
      <c r="BL266" s="17" t="s">
        <v>136</v>
      </c>
      <c r="BM266" s="229" t="s">
        <v>606</v>
      </c>
    </row>
    <row r="267" s="2" customFormat="1">
      <c r="A267" s="38"/>
      <c r="B267" s="39"/>
      <c r="C267" s="40"/>
      <c r="D267" s="231" t="s">
        <v>138</v>
      </c>
      <c r="E267" s="40"/>
      <c r="F267" s="232" t="s">
        <v>605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138</v>
      </c>
      <c r="AU267" s="17" t="s">
        <v>86</v>
      </c>
    </row>
    <row r="268" s="13" customFormat="1">
      <c r="A268" s="13"/>
      <c r="B268" s="236"/>
      <c r="C268" s="237"/>
      <c r="D268" s="231" t="s">
        <v>140</v>
      </c>
      <c r="E268" s="238" t="s">
        <v>1</v>
      </c>
      <c r="F268" s="239" t="s">
        <v>607</v>
      </c>
      <c r="G268" s="237"/>
      <c r="H268" s="238" t="s">
        <v>1</v>
      </c>
      <c r="I268" s="240"/>
      <c r="J268" s="237"/>
      <c r="K268" s="237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140</v>
      </c>
      <c r="AU268" s="245" t="s">
        <v>86</v>
      </c>
      <c r="AV268" s="13" t="s">
        <v>84</v>
      </c>
      <c r="AW268" s="13" t="s">
        <v>32</v>
      </c>
      <c r="AX268" s="13" t="s">
        <v>76</v>
      </c>
      <c r="AY268" s="245" t="s">
        <v>129</v>
      </c>
    </row>
    <row r="269" s="14" customFormat="1">
      <c r="A269" s="14"/>
      <c r="B269" s="246"/>
      <c r="C269" s="247"/>
      <c r="D269" s="231" t="s">
        <v>140</v>
      </c>
      <c r="E269" s="248" t="s">
        <v>1</v>
      </c>
      <c r="F269" s="249" t="s">
        <v>608</v>
      </c>
      <c r="G269" s="247"/>
      <c r="H269" s="250">
        <v>21.026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140</v>
      </c>
      <c r="AU269" s="256" t="s">
        <v>86</v>
      </c>
      <c r="AV269" s="14" t="s">
        <v>86</v>
      </c>
      <c r="AW269" s="14" t="s">
        <v>32</v>
      </c>
      <c r="AX269" s="14" t="s">
        <v>76</v>
      </c>
      <c r="AY269" s="256" t="s">
        <v>129</v>
      </c>
    </row>
    <row r="270" s="14" customFormat="1">
      <c r="A270" s="14"/>
      <c r="B270" s="246"/>
      <c r="C270" s="247"/>
      <c r="D270" s="231" t="s">
        <v>140</v>
      </c>
      <c r="E270" s="248" t="s">
        <v>1</v>
      </c>
      <c r="F270" s="249" t="s">
        <v>609</v>
      </c>
      <c r="G270" s="247"/>
      <c r="H270" s="250">
        <v>21.446999999999999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140</v>
      </c>
      <c r="AU270" s="256" t="s">
        <v>86</v>
      </c>
      <c r="AV270" s="14" t="s">
        <v>86</v>
      </c>
      <c r="AW270" s="14" t="s">
        <v>32</v>
      </c>
      <c r="AX270" s="14" t="s">
        <v>84</v>
      </c>
      <c r="AY270" s="256" t="s">
        <v>129</v>
      </c>
    </row>
    <row r="271" s="2" customFormat="1" ht="24.15" customHeight="1">
      <c r="A271" s="38"/>
      <c r="B271" s="39"/>
      <c r="C271" s="218" t="s">
        <v>354</v>
      </c>
      <c r="D271" s="218" t="s">
        <v>131</v>
      </c>
      <c r="E271" s="219" t="s">
        <v>610</v>
      </c>
      <c r="F271" s="220" t="s">
        <v>611</v>
      </c>
      <c r="G271" s="221" t="s">
        <v>134</v>
      </c>
      <c r="H271" s="222">
        <v>20.024999999999999</v>
      </c>
      <c r="I271" s="223"/>
      <c r="J271" s="224">
        <f>ROUND(I271*H271,2)</f>
        <v>0</v>
      </c>
      <c r="K271" s="220" t="s">
        <v>135</v>
      </c>
      <c r="L271" s="44"/>
      <c r="M271" s="225" t="s">
        <v>1</v>
      </c>
      <c r="N271" s="226" t="s">
        <v>41</v>
      </c>
      <c r="O271" s="91"/>
      <c r="P271" s="227">
        <f>O271*H271</f>
        <v>0</v>
      </c>
      <c r="Q271" s="227">
        <v>0.085650000000000004</v>
      </c>
      <c r="R271" s="227">
        <f>Q271*H271</f>
        <v>1.7151412500000001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136</v>
      </c>
      <c r="AT271" s="229" t="s">
        <v>131</v>
      </c>
      <c r="AU271" s="229" t="s">
        <v>86</v>
      </c>
      <c r="AY271" s="17" t="s">
        <v>129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136</v>
      </c>
      <c r="BM271" s="229" t="s">
        <v>612</v>
      </c>
    </row>
    <row r="272" s="2" customFormat="1">
      <c r="A272" s="38"/>
      <c r="B272" s="39"/>
      <c r="C272" s="40"/>
      <c r="D272" s="231" t="s">
        <v>138</v>
      </c>
      <c r="E272" s="40"/>
      <c r="F272" s="232" t="s">
        <v>613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138</v>
      </c>
      <c r="AU272" s="17" t="s">
        <v>86</v>
      </c>
    </row>
    <row r="273" s="13" customFormat="1">
      <c r="A273" s="13"/>
      <c r="B273" s="236"/>
      <c r="C273" s="237"/>
      <c r="D273" s="231" t="s">
        <v>140</v>
      </c>
      <c r="E273" s="238" t="s">
        <v>1</v>
      </c>
      <c r="F273" s="239" t="s">
        <v>607</v>
      </c>
      <c r="G273" s="237"/>
      <c r="H273" s="238" t="s">
        <v>1</v>
      </c>
      <c r="I273" s="240"/>
      <c r="J273" s="237"/>
      <c r="K273" s="237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140</v>
      </c>
      <c r="AU273" s="245" t="s">
        <v>86</v>
      </c>
      <c r="AV273" s="13" t="s">
        <v>84</v>
      </c>
      <c r="AW273" s="13" t="s">
        <v>32</v>
      </c>
      <c r="AX273" s="13" t="s">
        <v>76</v>
      </c>
      <c r="AY273" s="245" t="s">
        <v>129</v>
      </c>
    </row>
    <row r="274" s="14" customFormat="1">
      <c r="A274" s="14"/>
      <c r="B274" s="246"/>
      <c r="C274" s="247"/>
      <c r="D274" s="231" t="s">
        <v>140</v>
      </c>
      <c r="E274" s="248" t="s">
        <v>1</v>
      </c>
      <c r="F274" s="249" t="s">
        <v>614</v>
      </c>
      <c r="G274" s="247"/>
      <c r="H274" s="250">
        <v>20.024999999999999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140</v>
      </c>
      <c r="AU274" s="256" t="s">
        <v>86</v>
      </c>
      <c r="AV274" s="14" t="s">
        <v>86</v>
      </c>
      <c r="AW274" s="14" t="s">
        <v>32</v>
      </c>
      <c r="AX274" s="14" t="s">
        <v>84</v>
      </c>
      <c r="AY274" s="256" t="s">
        <v>129</v>
      </c>
    </row>
    <row r="275" s="12" customFormat="1" ht="22.8" customHeight="1">
      <c r="A275" s="12"/>
      <c r="B275" s="202"/>
      <c r="C275" s="203"/>
      <c r="D275" s="204" t="s">
        <v>75</v>
      </c>
      <c r="E275" s="216" t="s">
        <v>181</v>
      </c>
      <c r="F275" s="216" t="s">
        <v>339</v>
      </c>
      <c r="G275" s="203"/>
      <c r="H275" s="203"/>
      <c r="I275" s="206"/>
      <c r="J275" s="217">
        <f>BK275</f>
        <v>0</v>
      </c>
      <c r="K275" s="203"/>
      <c r="L275" s="208"/>
      <c r="M275" s="209"/>
      <c r="N275" s="210"/>
      <c r="O275" s="210"/>
      <c r="P275" s="211">
        <f>SUM(P276:P287)</f>
        <v>0</v>
      </c>
      <c r="Q275" s="210"/>
      <c r="R275" s="211">
        <f>SUM(R276:R287)</f>
        <v>0.0315</v>
      </c>
      <c r="S275" s="210"/>
      <c r="T275" s="212">
        <f>SUM(T276:T287)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3" t="s">
        <v>84</v>
      </c>
      <c r="AT275" s="214" t="s">
        <v>75</v>
      </c>
      <c r="AU275" s="214" t="s">
        <v>84</v>
      </c>
      <c r="AY275" s="213" t="s">
        <v>129</v>
      </c>
      <c r="BK275" s="215">
        <f>SUM(BK276:BK287)</f>
        <v>0</v>
      </c>
    </row>
    <row r="276" s="2" customFormat="1" ht="24.15" customHeight="1">
      <c r="A276" s="38"/>
      <c r="B276" s="39"/>
      <c r="C276" s="218" t="s">
        <v>358</v>
      </c>
      <c r="D276" s="218" t="s">
        <v>131</v>
      </c>
      <c r="E276" s="219" t="s">
        <v>615</v>
      </c>
      <c r="F276" s="220" t="s">
        <v>616</v>
      </c>
      <c r="G276" s="221" t="s">
        <v>293</v>
      </c>
      <c r="H276" s="222">
        <v>10</v>
      </c>
      <c r="I276" s="223"/>
      <c r="J276" s="224">
        <f>ROUND(I276*H276,2)</f>
        <v>0</v>
      </c>
      <c r="K276" s="220" t="s">
        <v>135</v>
      </c>
      <c r="L276" s="44"/>
      <c r="M276" s="225" t="s">
        <v>1</v>
      </c>
      <c r="N276" s="226" t="s">
        <v>41</v>
      </c>
      <c r="O276" s="91"/>
      <c r="P276" s="227">
        <f>O276*H276</f>
        <v>0</v>
      </c>
      <c r="Q276" s="227">
        <v>0.0027599999999999999</v>
      </c>
      <c r="R276" s="227">
        <f>Q276*H276</f>
        <v>0.0276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136</v>
      </c>
      <c r="AT276" s="229" t="s">
        <v>131</v>
      </c>
      <c r="AU276" s="229" t="s">
        <v>86</v>
      </c>
      <c r="AY276" s="17" t="s">
        <v>129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84</v>
      </c>
      <c r="BK276" s="230">
        <f>ROUND(I276*H276,2)</f>
        <v>0</v>
      </c>
      <c r="BL276" s="17" t="s">
        <v>136</v>
      </c>
      <c r="BM276" s="229" t="s">
        <v>617</v>
      </c>
    </row>
    <row r="277" s="2" customFormat="1">
      <c r="A277" s="38"/>
      <c r="B277" s="39"/>
      <c r="C277" s="40"/>
      <c r="D277" s="231" t="s">
        <v>138</v>
      </c>
      <c r="E277" s="40"/>
      <c r="F277" s="232" t="s">
        <v>618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138</v>
      </c>
      <c r="AU277" s="17" t="s">
        <v>86</v>
      </c>
    </row>
    <row r="278" s="13" customFormat="1">
      <c r="A278" s="13"/>
      <c r="B278" s="236"/>
      <c r="C278" s="237"/>
      <c r="D278" s="231" t="s">
        <v>140</v>
      </c>
      <c r="E278" s="238" t="s">
        <v>1</v>
      </c>
      <c r="F278" s="239" t="s">
        <v>619</v>
      </c>
      <c r="G278" s="237"/>
      <c r="H278" s="238" t="s">
        <v>1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140</v>
      </c>
      <c r="AU278" s="245" t="s">
        <v>86</v>
      </c>
      <c r="AV278" s="13" t="s">
        <v>84</v>
      </c>
      <c r="AW278" s="13" t="s">
        <v>32</v>
      </c>
      <c r="AX278" s="13" t="s">
        <v>76</v>
      </c>
      <c r="AY278" s="245" t="s">
        <v>129</v>
      </c>
    </row>
    <row r="279" s="14" customFormat="1">
      <c r="A279" s="14"/>
      <c r="B279" s="246"/>
      <c r="C279" s="247"/>
      <c r="D279" s="231" t="s">
        <v>140</v>
      </c>
      <c r="E279" s="248" t="s">
        <v>1</v>
      </c>
      <c r="F279" s="249" t="s">
        <v>199</v>
      </c>
      <c r="G279" s="247"/>
      <c r="H279" s="250">
        <v>10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140</v>
      </c>
      <c r="AU279" s="256" t="s">
        <v>86</v>
      </c>
      <c r="AV279" s="14" t="s">
        <v>86</v>
      </c>
      <c r="AW279" s="14" t="s">
        <v>32</v>
      </c>
      <c r="AX279" s="14" t="s">
        <v>84</v>
      </c>
      <c r="AY279" s="256" t="s">
        <v>129</v>
      </c>
    </row>
    <row r="280" s="2" customFormat="1" ht="24.15" customHeight="1">
      <c r="A280" s="38"/>
      <c r="B280" s="39"/>
      <c r="C280" s="218" t="s">
        <v>362</v>
      </c>
      <c r="D280" s="218" t="s">
        <v>131</v>
      </c>
      <c r="E280" s="219" t="s">
        <v>620</v>
      </c>
      <c r="F280" s="220" t="s">
        <v>621</v>
      </c>
      <c r="G280" s="221" t="s">
        <v>146</v>
      </c>
      <c r="H280" s="222">
        <v>3</v>
      </c>
      <c r="I280" s="223"/>
      <c r="J280" s="224">
        <f>ROUND(I280*H280,2)</f>
        <v>0</v>
      </c>
      <c r="K280" s="220" t="s">
        <v>135</v>
      </c>
      <c r="L280" s="44"/>
      <c r="M280" s="225" t="s">
        <v>1</v>
      </c>
      <c r="N280" s="226" t="s">
        <v>41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136</v>
      </c>
      <c r="AT280" s="229" t="s">
        <v>131</v>
      </c>
      <c r="AU280" s="229" t="s">
        <v>86</v>
      </c>
      <c r="AY280" s="17" t="s">
        <v>129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84</v>
      </c>
      <c r="BK280" s="230">
        <f>ROUND(I280*H280,2)</f>
        <v>0</v>
      </c>
      <c r="BL280" s="17" t="s">
        <v>136</v>
      </c>
      <c r="BM280" s="229" t="s">
        <v>622</v>
      </c>
    </row>
    <row r="281" s="2" customFormat="1">
      <c r="A281" s="38"/>
      <c r="B281" s="39"/>
      <c r="C281" s="40"/>
      <c r="D281" s="231" t="s">
        <v>138</v>
      </c>
      <c r="E281" s="40"/>
      <c r="F281" s="232" t="s">
        <v>623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138</v>
      </c>
      <c r="AU281" s="17" t="s">
        <v>86</v>
      </c>
    </row>
    <row r="282" s="2" customFormat="1" ht="24.15" customHeight="1">
      <c r="A282" s="38"/>
      <c r="B282" s="39"/>
      <c r="C282" s="268" t="s">
        <v>366</v>
      </c>
      <c r="D282" s="268" t="s">
        <v>226</v>
      </c>
      <c r="E282" s="269" t="s">
        <v>624</v>
      </c>
      <c r="F282" s="270" t="s">
        <v>625</v>
      </c>
      <c r="G282" s="271" t="s">
        <v>146</v>
      </c>
      <c r="H282" s="272">
        <v>1</v>
      </c>
      <c r="I282" s="273"/>
      <c r="J282" s="274">
        <f>ROUND(I282*H282,2)</f>
        <v>0</v>
      </c>
      <c r="K282" s="270" t="s">
        <v>135</v>
      </c>
      <c r="L282" s="275"/>
      <c r="M282" s="276" t="s">
        <v>1</v>
      </c>
      <c r="N282" s="277" t="s">
        <v>41</v>
      </c>
      <c r="O282" s="91"/>
      <c r="P282" s="227">
        <f>O282*H282</f>
        <v>0</v>
      </c>
      <c r="Q282" s="227">
        <v>0.0012999999999999999</v>
      </c>
      <c r="R282" s="227">
        <f>Q282*H282</f>
        <v>0.0012999999999999999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181</v>
      </c>
      <c r="AT282" s="229" t="s">
        <v>226</v>
      </c>
      <c r="AU282" s="229" t="s">
        <v>86</v>
      </c>
      <c r="AY282" s="17" t="s">
        <v>129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84</v>
      </c>
      <c r="BK282" s="230">
        <f>ROUND(I282*H282,2)</f>
        <v>0</v>
      </c>
      <c r="BL282" s="17" t="s">
        <v>136</v>
      </c>
      <c r="BM282" s="229" t="s">
        <v>626</v>
      </c>
    </row>
    <row r="283" s="2" customFormat="1">
      <c r="A283" s="38"/>
      <c r="B283" s="39"/>
      <c r="C283" s="40"/>
      <c r="D283" s="231" t="s">
        <v>138</v>
      </c>
      <c r="E283" s="40"/>
      <c r="F283" s="232" t="s">
        <v>625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138</v>
      </c>
      <c r="AU283" s="17" t="s">
        <v>86</v>
      </c>
    </row>
    <row r="284" s="2" customFormat="1" ht="24.15" customHeight="1">
      <c r="A284" s="38"/>
      <c r="B284" s="39"/>
      <c r="C284" s="268" t="s">
        <v>371</v>
      </c>
      <c r="D284" s="268" t="s">
        <v>226</v>
      </c>
      <c r="E284" s="269" t="s">
        <v>627</v>
      </c>
      <c r="F284" s="270" t="s">
        <v>628</v>
      </c>
      <c r="G284" s="271" t="s">
        <v>146</v>
      </c>
      <c r="H284" s="272">
        <v>1</v>
      </c>
      <c r="I284" s="273"/>
      <c r="J284" s="274">
        <f>ROUND(I284*H284,2)</f>
        <v>0</v>
      </c>
      <c r="K284" s="270" t="s">
        <v>135</v>
      </c>
      <c r="L284" s="275"/>
      <c r="M284" s="276" t="s">
        <v>1</v>
      </c>
      <c r="N284" s="277" t="s">
        <v>41</v>
      </c>
      <c r="O284" s="91"/>
      <c r="P284" s="227">
        <f>O284*H284</f>
        <v>0</v>
      </c>
      <c r="Q284" s="227">
        <v>0.0011999999999999999</v>
      </c>
      <c r="R284" s="227">
        <f>Q284*H284</f>
        <v>0.0011999999999999999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181</v>
      </c>
      <c r="AT284" s="229" t="s">
        <v>226</v>
      </c>
      <c r="AU284" s="229" t="s">
        <v>86</v>
      </c>
      <c r="AY284" s="17" t="s">
        <v>129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84</v>
      </c>
      <c r="BK284" s="230">
        <f>ROUND(I284*H284,2)</f>
        <v>0</v>
      </c>
      <c r="BL284" s="17" t="s">
        <v>136</v>
      </c>
      <c r="BM284" s="229" t="s">
        <v>629</v>
      </c>
    </row>
    <row r="285" s="2" customFormat="1">
      <c r="A285" s="38"/>
      <c r="B285" s="39"/>
      <c r="C285" s="40"/>
      <c r="D285" s="231" t="s">
        <v>138</v>
      </c>
      <c r="E285" s="40"/>
      <c r="F285" s="232" t="s">
        <v>628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138</v>
      </c>
      <c r="AU285" s="17" t="s">
        <v>86</v>
      </c>
    </row>
    <row r="286" s="2" customFormat="1" ht="24.15" customHeight="1">
      <c r="A286" s="38"/>
      <c r="B286" s="39"/>
      <c r="C286" s="268" t="s">
        <v>376</v>
      </c>
      <c r="D286" s="268" t="s">
        <v>226</v>
      </c>
      <c r="E286" s="269" t="s">
        <v>630</v>
      </c>
      <c r="F286" s="270" t="s">
        <v>631</v>
      </c>
      <c r="G286" s="271" t="s">
        <v>146</v>
      </c>
      <c r="H286" s="272">
        <v>1</v>
      </c>
      <c r="I286" s="273"/>
      <c r="J286" s="274">
        <f>ROUND(I286*H286,2)</f>
        <v>0</v>
      </c>
      <c r="K286" s="270" t="s">
        <v>135</v>
      </c>
      <c r="L286" s="275"/>
      <c r="M286" s="276" t="s">
        <v>1</v>
      </c>
      <c r="N286" s="277" t="s">
        <v>41</v>
      </c>
      <c r="O286" s="91"/>
      <c r="P286" s="227">
        <f>O286*H286</f>
        <v>0</v>
      </c>
      <c r="Q286" s="227">
        <v>0.0014</v>
      </c>
      <c r="R286" s="227">
        <f>Q286*H286</f>
        <v>0.0014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181</v>
      </c>
      <c r="AT286" s="229" t="s">
        <v>226</v>
      </c>
      <c r="AU286" s="229" t="s">
        <v>86</v>
      </c>
      <c r="AY286" s="17" t="s">
        <v>129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84</v>
      </c>
      <c r="BK286" s="230">
        <f>ROUND(I286*H286,2)</f>
        <v>0</v>
      </c>
      <c r="BL286" s="17" t="s">
        <v>136</v>
      </c>
      <c r="BM286" s="229" t="s">
        <v>632</v>
      </c>
    </row>
    <row r="287" s="2" customFormat="1">
      <c r="A287" s="38"/>
      <c r="B287" s="39"/>
      <c r="C287" s="40"/>
      <c r="D287" s="231" t="s">
        <v>138</v>
      </c>
      <c r="E287" s="40"/>
      <c r="F287" s="232" t="s">
        <v>631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138</v>
      </c>
      <c r="AU287" s="17" t="s">
        <v>86</v>
      </c>
    </row>
    <row r="288" s="12" customFormat="1" ht="22.8" customHeight="1">
      <c r="A288" s="12"/>
      <c r="B288" s="202"/>
      <c r="C288" s="203"/>
      <c r="D288" s="204" t="s">
        <v>75</v>
      </c>
      <c r="E288" s="216" t="s">
        <v>190</v>
      </c>
      <c r="F288" s="216" t="s">
        <v>405</v>
      </c>
      <c r="G288" s="203"/>
      <c r="H288" s="203"/>
      <c r="I288" s="206"/>
      <c r="J288" s="217">
        <f>BK288</f>
        <v>0</v>
      </c>
      <c r="K288" s="203"/>
      <c r="L288" s="208"/>
      <c r="M288" s="209"/>
      <c r="N288" s="210"/>
      <c r="O288" s="210"/>
      <c r="P288" s="211">
        <f>SUM(P289:P357)</f>
        <v>0</v>
      </c>
      <c r="Q288" s="210"/>
      <c r="R288" s="211">
        <f>SUM(R289:R357)</f>
        <v>16.8420828</v>
      </c>
      <c r="S288" s="210"/>
      <c r="T288" s="212">
        <f>SUM(T289:T357)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3" t="s">
        <v>84</v>
      </c>
      <c r="AT288" s="214" t="s">
        <v>75</v>
      </c>
      <c r="AU288" s="214" t="s">
        <v>84</v>
      </c>
      <c r="AY288" s="213" t="s">
        <v>129</v>
      </c>
      <c r="BK288" s="215">
        <f>SUM(BK289:BK357)</f>
        <v>0</v>
      </c>
    </row>
    <row r="289" s="2" customFormat="1" ht="24.15" customHeight="1">
      <c r="A289" s="38"/>
      <c r="B289" s="39"/>
      <c r="C289" s="218" t="s">
        <v>380</v>
      </c>
      <c r="D289" s="218" t="s">
        <v>131</v>
      </c>
      <c r="E289" s="219" t="s">
        <v>633</v>
      </c>
      <c r="F289" s="220" t="s">
        <v>634</v>
      </c>
      <c r="G289" s="221" t="s">
        <v>293</v>
      </c>
      <c r="H289" s="222">
        <v>16.350000000000001</v>
      </c>
      <c r="I289" s="223"/>
      <c r="J289" s="224">
        <f>ROUND(I289*H289,2)</f>
        <v>0</v>
      </c>
      <c r="K289" s="220" t="s">
        <v>135</v>
      </c>
      <c r="L289" s="44"/>
      <c r="M289" s="225" t="s">
        <v>1</v>
      </c>
      <c r="N289" s="226" t="s">
        <v>41</v>
      </c>
      <c r="O289" s="91"/>
      <c r="P289" s="227">
        <f>O289*H289</f>
        <v>0</v>
      </c>
      <c r="Q289" s="227">
        <v>0.15540000000000001</v>
      </c>
      <c r="R289" s="227">
        <f>Q289*H289</f>
        <v>2.5407900000000003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136</v>
      </c>
      <c r="AT289" s="229" t="s">
        <v>131</v>
      </c>
      <c r="AU289" s="229" t="s">
        <v>86</v>
      </c>
      <c r="AY289" s="17" t="s">
        <v>129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136</v>
      </c>
      <c r="BM289" s="229" t="s">
        <v>635</v>
      </c>
    </row>
    <row r="290" s="2" customFormat="1">
      <c r="A290" s="38"/>
      <c r="B290" s="39"/>
      <c r="C290" s="40"/>
      <c r="D290" s="231" t="s">
        <v>138</v>
      </c>
      <c r="E290" s="40"/>
      <c r="F290" s="232" t="s">
        <v>636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138</v>
      </c>
      <c r="AU290" s="17" t="s">
        <v>86</v>
      </c>
    </row>
    <row r="291" s="13" customFormat="1">
      <c r="A291" s="13"/>
      <c r="B291" s="236"/>
      <c r="C291" s="237"/>
      <c r="D291" s="231" t="s">
        <v>140</v>
      </c>
      <c r="E291" s="238" t="s">
        <v>1</v>
      </c>
      <c r="F291" s="239" t="s">
        <v>637</v>
      </c>
      <c r="G291" s="237"/>
      <c r="H291" s="238" t="s">
        <v>1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140</v>
      </c>
      <c r="AU291" s="245" t="s">
        <v>86</v>
      </c>
      <c r="AV291" s="13" t="s">
        <v>84</v>
      </c>
      <c r="AW291" s="13" t="s">
        <v>32</v>
      </c>
      <c r="AX291" s="13" t="s">
        <v>76</v>
      </c>
      <c r="AY291" s="245" t="s">
        <v>129</v>
      </c>
    </row>
    <row r="292" s="14" customFormat="1">
      <c r="A292" s="14"/>
      <c r="B292" s="246"/>
      <c r="C292" s="247"/>
      <c r="D292" s="231" t="s">
        <v>140</v>
      </c>
      <c r="E292" s="248" t="s">
        <v>1</v>
      </c>
      <c r="F292" s="249" t="s">
        <v>190</v>
      </c>
      <c r="G292" s="247"/>
      <c r="H292" s="250">
        <v>9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140</v>
      </c>
      <c r="AU292" s="256" t="s">
        <v>86</v>
      </c>
      <c r="AV292" s="14" t="s">
        <v>86</v>
      </c>
      <c r="AW292" s="14" t="s">
        <v>32</v>
      </c>
      <c r="AX292" s="14" t="s">
        <v>76</v>
      </c>
      <c r="AY292" s="256" t="s">
        <v>129</v>
      </c>
    </row>
    <row r="293" s="13" customFormat="1">
      <c r="A293" s="13"/>
      <c r="B293" s="236"/>
      <c r="C293" s="237"/>
      <c r="D293" s="231" t="s">
        <v>140</v>
      </c>
      <c r="E293" s="238" t="s">
        <v>1</v>
      </c>
      <c r="F293" s="239" t="s">
        <v>638</v>
      </c>
      <c r="G293" s="237"/>
      <c r="H293" s="238" t="s">
        <v>1</v>
      </c>
      <c r="I293" s="240"/>
      <c r="J293" s="237"/>
      <c r="K293" s="237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140</v>
      </c>
      <c r="AU293" s="245" t="s">
        <v>86</v>
      </c>
      <c r="AV293" s="13" t="s">
        <v>84</v>
      </c>
      <c r="AW293" s="13" t="s">
        <v>32</v>
      </c>
      <c r="AX293" s="13" t="s">
        <v>76</v>
      </c>
      <c r="AY293" s="245" t="s">
        <v>129</v>
      </c>
    </row>
    <row r="294" s="14" customFormat="1">
      <c r="A294" s="14"/>
      <c r="B294" s="246"/>
      <c r="C294" s="247"/>
      <c r="D294" s="231" t="s">
        <v>140</v>
      </c>
      <c r="E294" s="248" t="s">
        <v>1</v>
      </c>
      <c r="F294" s="249" t="s">
        <v>639</v>
      </c>
      <c r="G294" s="247"/>
      <c r="H294" s="250">
        <v>7.3499999999999996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140</v>
      </c>
      <c r="AU294" s="256" t="s">
        <v>86</v>
      </c>
      <c r="AV294" s="14" t="s">
        <v>86</v>
      </c>
      <c r="AW294" s="14" t="s">
        <v>32</v>
      </c>
      <c r="AX294" s="14" t="s">
        <v>76</v>
      </c>
      <c r="AY294" s="256" t="s">
        <v>129</v>
      </c>
    </row>
    <row r="295" s="15" customFormat="1">
      <c r="A295" s="15"/>
      <c r="B295" s="257"/>
      <c r="C295" s="258"/>
      <c r="D295" s="231" t="s">
        <v>140</v>
      </c>
      <c r="E295" s="259" t="s">
        <v>1</v>
      </c>
      <c r="F295" s="260" t="s">
        <v>180</v>
      </c>
      <c r="G295" s="258"/>
      <c r="H295" s="261">
        <v>16.350000000000001</v>
      </c>
      <c r="I295" s="262"/>
      <c r="J295" s="258"/>
      <c r="K295" s="258"/>
      <c r="L295" s="263"/>
      <c r="M295" s="264"/>
      <c r="N295" s="265"/>
      <c r="O295" s="265"/>
      <c r="P295" s="265"/>
      <c r="Q295" s="265"/>
      <c r="R295" s="265"/>
      <c r="S295" s="265"/>
      <c r="T295" s="26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7" t="s">
        <v>140</v>
      </c>
      <c r="AU295" s="267" t="s">
        <v>86</v>
      </c>
      <c r="AV295" s="15" t="s">
        <v>136</v>
      </c>
      <c r="AW295" s="15" t="s">
        <v>32</v>
      </c>
      <c r="AX295" s="15" t="s">
        <v>84</v>
      </c>
      <c r="AY295" s="267" t="s">
        <v>129</v>
      </c>
    </row>
    <row r="296" s="2" customFormat="1" ht="24.15" customHeight="1">
      <c r="A296" s="38"/>
      <c r="B296" s="39"/>
      <c r="C296" s="268" t="s">
        <v>384</v>
      </c>
      <c r="D296" s="268" t="s">
        <v>226</v>
      </c>
      <c r="E296" s="269" t="s">
        <v>640</v>
      </c>
      <c r="F296" s="270" t="s">
        <v>641</v>
      </c>
      <c r="G296" s="271" t="s">
        <v>293</v>
      </c>
      <c r="H296" s="272">
        <v>17.510999999999999</v>
      </c>
      <c r="I296" s="273"/>
      <c r="J296" s="274">
        <f>ROUND(I296*H296,2)</f>
        <v>0</v>
      </c>
      <c r="K296" s="270" t="s">
        <v>135</v>
      </c>
      <c r="L296" s="275"/>
      <c r="M296" s="276" t="s">
        <v>1</v>
      </c>
      <c r="N296" s="277" t="s">
        <v>41</v>
      </c>
      <c r="O296" s="91"/>
      <c r="P296" s="227">
        <f>O296*H296</f>
        <v>0</v>
      </c>
      <c r="Q296" s="227">
        <v>0.048300000000000003</v>
      </c>
      <c r="R296" s="227">
        <f>Q296*H296</f>
        <v>0.84578129999999996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181</v>
      </c>
      <c r="AT296" s="229" t="s">
        <v>226</v>
      </c>
      <c r="AU296" s="229" t="s">
        <v>86</v>
      </c>
      <c r="AY296" s="17" t="s">
        <v>129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84</v>
      </c>
      <c r="BK296" s="230">
        <f>ROUND(I296*H296,2)</f>
        <v>0</v>
      </c>
      <c r="BL296" s="17" t="s">
        <v>136</v>
      </c>
      <c r="BM296" s="229" t="s">
        <v>642</v>
      </c>
    </row>
    <row r="297" s="2" customFormat="1">
      <c r="A297" s="38"/>
      <c r="B297" s="39"/>
      <c r="C297" s="40"/>
      <c r="D297" s="231" t="s">
        <v>138</v>
      </c>
      <c r="E297" s="40"/>
      <c r="F297" s="232" t="s">
        <v>641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138</v>
      </c>
      <c r="AU297" s="17" t="s">
        <v>86</v>
      </c>
    </row>
    <row r="298" s="13" customFormat="1">
      <c r="A298" s="13"/>
      <c r="B298" s="236"/>
      <c r="C298" s="237"/>
      <c r="D298" s="231" t="s">
        <v>140</v>
      </c>
      <c r="E298" s="238" t="s">
        <v>1</v>
      </c>
      <c r="F298" s="239" t="s">
        <v>643</v>
      </c>
      <c r="G298" s="237"/>
      <c r="H298" s="238" t="s">
        <v>1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140</v>
      </c>
      <c r="AU298" s="245" t="s">
        <v>86</v>
      </c>
      <c r="AV298" s="13" t="s">
        <v>84</v>
      </c>
      <c r="AW298" s="13" t="s">
        <v>32</v>
      </c>
      <c r="AX298" s="13" t="s">
        <v>76</v>
      </c>
      <c r="AY298" s="245" t="s">
        <v>129</v>
      </c>
    </row>
    <row r="299" s="14" customFormat="1">
      <c r="A299" s="14"/>
      <c r="B299" s="246"/>
      <c r="C299" s="247"/>
      <c r="D299" s="231" t="s">
        <v>140</v>
      </c>
      <c r="E299" s="248" t="s">
        <v>1</v>
      </c>
      <c r="F299" s="249" t="s">
        <v>644</v>
      </c>
      <c r="G299" s="247"/>
      <c r="H299" s="250">
        <v>9.4499999999999993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140</v>
      </c>
      <c r="AU299" s="256" t="s">
        <v>86</v>
      </c>
      <c r="AV299" s="14" t="s">
        <v>86</v>
      </c>
      <c r="AW299" s="14" t="s">
        <v>32</v>
      </c>
      <c r="AX299" s="14" t="s">
        <v>76</v>
      </c>
      <c r="AY299" s="256" t="s">
        <v>129</v>
      </c>
    </row>
    <row r="300" s="13" customFormat="1">
      <c r="A300" s="13"/>
      <c r="B300" s="236"/>
      <c r="C300" s="237"/>
      <c r="D300" s="231" t="s">
        <v>140</v>
      </c>
      <c r="E300" s="238" t="s">
        <v>1</v>
      </c>
      <c r="F300" s="239" t="s">
        <v>638</v>
      </c>
      <c r="G300" s="237"/>
      <c r="H300" s="238" t="s">
        <v>1</v>
      </c>
      <c r="I300" s="240"/>
      <c r="J300" s="237"/>
      <c r="K300" s="237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140</v>
      </c>
      <c r="AU300" s="245" t="s">
        <v>86</v>
      </c>
      <c r="AV300" s="13" t="s">
        <v>84</v>
      </c>
      <c r="AW300" s="13" t="s">
        <v>32</v>
      </c>
      <c r="AX300" s="13" t="s">
        <v>76</v>
      </c>
      <c r="AY300" s="245" t="s">
        <v>129</v>
      </c>
    </row>
    <row r="301" s="14" customFormat="1">
      <c r="A301" s="14"/>
      <c r="B301" s="246"/>
      <c r="C301" s="247"/>
      <c r="D301" s="231" t="s">
        <v>140</v>
      </c>
      <c r="E301" s="248" t="s">
        <v>1</v>
      </c>
      <c r="F301" s="249" t="s">
        <v>645</v>
      </c>
      <c r="G301" s="247"/>
      <c r="H301" s="250">
        <v>7.718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140</v>
      </c>
      <c r="AU301" s="256" t="s">
        <v>86</v>
      </c>
      <c r="AV301" s="14" t="s">
        <v>86</v>
      </c>
      <c r="AW301" s="14" t="s">
        <v>32</v>
      </c>
      <c r="AX301" s="14" t="s">
        <v>76</v>
      </c>
      <c r="AY301" s="256" t="s">
        <v>129</v>
      </c>
    </row>
    <row r="302" s="15" customFormat="1">
      <c r="A302" s="15"/>
      <c r="B302" s="257"/>
      <c r="C302" s="258"/>
      <c r="D302" s="231" t="s">
        <v>140</v>
      </c>
      <c r="E302" s="259" t="s">
        <v>1</v>
      </c>
      <c r="F302" s="260" t="s">
        <v>180</v>
      </c>
      <c r="G302" s="258"/>
      <c r="H302" s="261">
        <v>17.167999999999999</v>
      </c>
      <c r="I302" s="262"/>
      <c r="J302" s="258"/>
      <c r="K302" s="258"/>
      <c r="L302" s="263"/>
      <c r="M302" s="264"/>
      <c r="N302" s="265"/>
      <c r="O302" s="265"/>
      <c r="P302" s="265"/>
      <c r="Q302" s="265"/>
      <c r="R302" s="265"/>
      <c r="S302" s="265"/>
      <c r="T302" s="26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7" t="s">
        <v>140</v>
      </c>
      <c r="AU302" s="267" t="s">
        <v>86</v>
      </c>
      <c r="AV302" s="15" t="s">
        <v>136</v>
      </c>
      <c r="AW302" s="15" t="s">
        <v>32</v>
      </c>
      <c r="AX302" s="15" t="s">
        <v>76</v>
      </c>
      <c r="AY302" s="267" t="s">
        <v>129</v>
      </c>
    </row>
    <row r="303" s="14" customFormat="1">
      <c r="A303" s="14"/>
      <c r="B303" s="246"/>
      <c r="C303" s="247"/>
      <c r="D303" s="231" t="s">
        <v>140</v>
      </c>
      <c r="E303" s="248" t="s">
        <v>1</v>
      </c>
      <c r="F303" s="249" t="s">
        <v>646</v>
      </c>
      <c r="G303" s="247"/>
      <c r="H303" s="250">
        <v>17.510999999999999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140</v>
      </c>
      <c r="AU303" s="256" t="s">
        <v>86</v>
      </c>
      <c r="AV303" s="14" t="s">
        <v>86</v>
      </c>
      <c r="AW303" s="14" t="s">
        <v>32</v>
      </c>
      <c r="AX303" s="14" t="s">
        <v>84</v>
      </c>
      <c r="AY303" s="256" t="s">
        <v>129</v>
      </c>
    </row>
    <row r="304" s="2" customFormat="1" ht="24.15" customHeight="1">
      <c r="A304" s="38"/>
      <c r="B304" s="39"/>
      <c r="C304" s="218" t="s">
        <v>388</v>
      </c>
      <c r="D304" s="218" t="s">
        <v>131</v>
      </c>
      <c r="E304" s="219" t="s">
        <v>407</v>
      </c>
      <c r="F304" s="220" t="s">
        <v>408</v>
      </c>
      <c r="G304" s="221" t="s">
        <v>293</v>
      </c>
      <c r="H304" s="222">
        <v>85.150000000000006</v>
      </c>
      <c r="I304" s="223"/>
      <c r="J304" s="224">
        <f>ROUND(I304*H304,2)</f>
        <v>0</v>
      </c>
      <c r="K304" s="220" t="s">
        <v>135</v>
      </c>
      <c r="L304" s="44"/>
      <c r="M304" s="225" t="s">
        <v>1</v>
      </c>
      <c r="N304" s="226" t="s">
        <v>41</v>
      </c>
      <c r="O304" s="91"/>
      <c r="P304" s="227">
        <f>O304*H304</f>
        <v>0</v>
      </c>
      <c r="Q304" s="227">
        <v>0.10095</v>
      </c>
      <c r="R304" s="227">
        <f>Q304*H304</f>
        <v>8.5958924999999997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136</v>
      </c>
      <c r="AT304" s="229" t="s">
        <v>131</v>
      </c>
      <c r="AU304" s="229" t="s">
        <v>86</v>
      </c>
      <c r="AY304" s="17" t="s">
        <v>129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84</v>
      </c>
      <c r="BK304" s="230">
        <f>ROUND(I304*H304,2)</f>
        <v>0</v>
      </c>
      <c r="BL304" s="17" t="s">
        <v>136</v>
      </c>
      <c r="BM304" s="229" t="s">
        <v>647</v>
      </c>
    </row>
    <row r="305" s="2" customFormat="1">
      <c r="A305" s="38"/>
      <c r="B305" s="39"/>
      <c r="C305" s="40"/>
      <c r="D305" s="231" t="s">
        <v>138</v>
      </c>
      <c r="E305" s="40"/>
      <c r="F305" s="232" t="s">
        <v>410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138</v>
      </c>
      <c r="AU305" s="17" t="s">
        <v>86</v>
      </c>
    </row>
    <row r="306" s="13" customFormat="1">
      <c r="A306" s="13"/>
      <c r="B306" s="236"/>
      <c r="C306" s="237"/>
      <c r="D306" s="231" t="s">
        <v>140</v>
      </c>
      <c r="E306" s="238" t="s">
        <v>1</v>
      </c>
      <c r="F306" s="239" t="s">
        <v>648</v>
      </c>
      <c r="G306" s="237"/>
      <c r="H306" s="238" t="s">
        <v>1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140</v>
      </c>
      <c r="AU306" s="245" t="s">
        <v>86</v>
      </c>
      <c r="AV306" s="13" t="s">
        <v>84</v>
      </c>
      <c r="AW306" s="13" t="s">
        <v>32</v>
      </c>
      <c r="AX306" s="13" t="s">
        <v>76</v>
      </c>
      <c r="AY306" s="245" t="s">
        <v>129</v>
      </c>
    </row>
    <row r="307" s="14" customFormat="1">
      <c r="A307" s="14"/>
      <c r="B307" s="246"/>
      <c r="C307" s="247"/>
      <c r="D307" s="231" t="s">
        <v>140</v>
      </c>
      <c r="E307" s="248" t="s">
        <v>1</v>
      </c>
      <c r="F307" s="249" t="s">
        <v>649</v>
      </c>
      <c r="G307" s="247"/>
      <c r="H307" s="250">
        <v>92.5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140</v>
      </c>
      <c r="AU307" s="256" t="s">
        <v>86</v>
      </c>
      <c r="AV307" s="14" t="s">
        <v>86</v>
      </c>
      <c r="AW307" s="14" t="s">
        <v>32</v>
      </c>
      <c r="AX307" s="14" t="s">
        <v>76</v>
      </c>
      <c r="AY307" s="256" t="s">
        <v>129</v>
      </c>
    </row>
    <row r="308" s="13" customFormat="1">
      <c r="A308" s="13"/>
      <c r="B308" s="236"/>
      <c r="C308" s="237"/>
      <c r="D308" s="231" t="s">
        <v>140</v>
      </c>
      <c r="E308" s="238" t="s">
        <v>1</v>
      </c>
      <c r="F308" s="239" t="s">
        <v>650</v>
      </c>
      <c r="G308" s="237"/>
      <c r="H308" s="238" t="s">
        <v>1</v>
      </c>
      <c r="I308" s="240"/>
      <c r="J308" s="237"/>
      <c r="K308" s="237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140</v>
      </c>
      <c r="AU308" s="245" t="s">
        <v>86</v>
      </c>
      <c r="AV308" s="13" t="s">
        <v>84</v>
      </c>
      <c r="AW308" s="13" t="s">
        <v>32</v>
      </c>
      <c r="AX308" s="13" t="s">
        <v>76</v>
      </c>
      <c r="AY308" s="245" t="s">
        <v>129</v>
      </c>
    </row>
    <row r="309" s="14" customFormat="1">
      <c r="A309" s="14"/>
      <c r="B309" s="246"/>
      <c r="C309" s="247"/>
      <c r="D309" s="231" t="s">
        <v>140</v>
      </c>
      <c r="E309" s="248" t="s">
        <v>1</v>
      </c>
      <c r="F309" s="249" t="s">
        <v>651</v>
      </c>
      <c r="G309" s="247"/>
      <c r="H309" s="250">
        <v>-7.3499999999999996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140</v>
      </c>
      <c r="AU309" s="256" t="s">
        <v>86</v>
      </c>
      <c r="AV309" s="14" t="s">
        <v>86</v>
      </c>
      <c r="AW309" s="14" t="s">
        <v>32</v>
      </c>
      <c r="AX309" s="14" t="s">
        <v>76</v>
      </c>
      <c r="AY309" s="256" t="s">
        <v>129</v>
      </c>
    </row>
    <row r="310" s="15" customFormat="1">
      <c r="A310" s="15"/>
      <c r="B310" s="257"/>
      <c r="C310" s="258"/>
      <c r="D310" s="231" t="s">
        <v>140</v>
      </c>
      <c r="E310" s="259" t="s">
        <v>1</v>
      </c>
      <c r="F310" s="260" t="s">
        <v>180</v>
      </c>
      <c r="G310" s="258"/>
      <c r="H310" s="261">
        <v>85.150000000000006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7" t="s">
        <v>140</v>
      </c>
      <c r="AU310" s="267" t="s">
        <v>86</v>
      </c>
      <c r="AV310" s="15" t="s">
        <v>136</v>
      </c>
      <c r="AW310" s="15" t="s">
        <v>32</v>
      </c>
      <c r="AX310" s="15" t="s">
        <v>84</v>
      </c>
      <c r="AY310" s="267" t="s">
        <v>129</v>
      </c>
    </row>
    <row r="311" s="2" customFormat="1" ht="14.4" customHeight="1">
      <c r="A311" s="38"/>
      <c r="B311" s="39"/>
      <c r="C311" s="268" t="s">
        <v>392</v>
      </c>
      <c r="D311" s="268" t="s">
        <v>226</v>
      </c>
      <c r="E311" s="269" t="s">
        <v>416</v>
      </c>
      <c r="F311" s="270" t="s">
        <v>417</v>
      </c>
      <c r="G311" s="271" t="s">
        <v>293</v>
      </c>
      <c r="H311" s="272">
        <v>86.852999999999994</v>
      </c>
      <c r="I311" s="273"/>
      <c r="J311" s="274">
        <f>ROUND(I311*H311,2)</f>
        <v>0</v>
      </c>
      <c r="K311" s="270" t="s">
        <v>135</v>
      </c>
      <c r="L311" s="275"/>
      <c r="M311" s="276" t="s">
        <v>1</v>
      </c>
      <c r="N311" s="277" t="s">
        <v>41</v>
      </c>
      <c r="O311" s="91"/>
      <c r="P311" s="227">
        <f>O311*H311</f>
        <v>0</v>
      </c>
      <c r="Q311" s="227">
        <v>0.028000000000000001</v>
      </c>
      <c r="R311" s="227">
        <f>Q311*H311</f>
        <v>2.4318839999999997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181</v>
      </c>
      <c r="AT311" s="229" t="s">
        <v>226</v>
      </c>
      <c r="AU311" s="229" t="s">
        <v>86</v>
      </c>
      <c r="AY311" s="17" t="s">
        <v>129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84</v>
      </c>
      <c r="BK311" s="230">
        <f>ROUND(I311*H311,2)</f>
        <v>0</v>
      </c>
      <c r="BL311" s="17" t="s">
        <v>136</v>
      </c>
      <c r="BM311" s="229" t="s">
        <v>652</v>
      </c>
    </row>
    <row r="312" s="2" customFormat="1">
      <c r="A312" s="38"/>
      <c r="B312" s="39"/>
      <c r="C312" s="40"/>
      <c r="D312" s="231" t="s">
        <v>138</v>
      </c>
      <c r="E312" s="40"/>
      <c r="F312" s="232" t="s">
        <v>417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138</v>
      </c>
      <c r="AU312" s="17" t="s">
        <v>86</v>
      </c>
    </row>
    <row r="313" s="14" customFormat="1">
      <c r="A313" s="14"/>
      <c r="B313" s="246"/>
      <c r="C313" s="247"/>
      <c r="D313" s="231" t="s">
        <v>140</v>
      </c>
      <c r="E313" s="248" t="s">
        <v>1</v>
      </c>
      <c r="F313" s="249" t="s">
        <v>653</v>
      </c>
      <c r="G313" s="247"/>
      <c r="H313" s="250">
        <v>86.852999999999994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140</v>
      </c>
      <c r="AU313" s="256" t="s">
        <v>86</v>
      </c>
      <c r="AV313" s="14" t="s">
        <v>86</v>
      </c>
      <c r="AW313" s="14" t="s">
        <v>32</v>
      </c>
      <c r="AX313" s="14" t="s">
        <v>84</v>
      </c>
      <c r="AY313" s="256" t="s">
        <v>129</v>
      </c>
    </row>
    <row r="314" s="2" customFormat="1" ht="24.15" customHeight="1">
      <c r="A314" s="38"/>
      <c r="B314" s="39"/>
      <c r="C314" s="218" t="s">
        <v>396</v>
      </c>
      <c r="D314" s="218" t="s">
        <v>131</v>
      </c>
      <c r="E314" s="219" t="s">
        <v>654</v>
      </c>
      <c r="F314" s="220" t="s">
        <v>655</v>
      </c>
      <c r="G314" s="221" t="s">
        <v>293</v>
      </c>
      <c r="H314" s="222">
        <v>29</v>
      </c>
      <c r="I314" s="223"/>
      <c r="J314" s="224">
        <f>ROUND(I314*H314,2)</f>
        <v>0</v>
      </c>
      <c r="K314" s="220" t="s">
        <v>135</v>
      </c>
      <c r="L314" s="44"/>
      <c r="M314" s="225" t="s">
        <v>1</v>
      </c>
      <c r="N314" s="226" t="s">
        <v>41</v>
      </c>
      <c r="O314" s="91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136</v>
      </c>
      <c r="AT314" s="229" t="s">
        <v>131</v>
      </c>
      <c r="AU314" s="229" t="s">
        <v>86</v>
      </c>
      <c r="AY314" s="17" t="s">
        <v>129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84</v>
      </c>
      <c r="BK314" s="230">
        <f>ROUND(I314*H314,2)</f>
        <v>0</v>
      </c>
      <c r="BL314" s="17" t="s">
        <v>136</v>
      </c>
      <c r="BM314" s="229" t="s">
        <v>656</v>
      </c>
    </row>
    <row r="315" s="2" customFormat="1">
      <c r="A315" s="38"/>
      <c r="B315" s="39"/>
      <c r="C315" s="40"/>
      <c r="D315" s="231" t="s">
        <v>138</v>
      </c>
      <c r="E315" s="40"/>
      <c r="F315" s="232" t="s">
        <v>657</v>
      </c>
      <c r="G315" s="40"/>
      <c r="H315" s="40"/>
      <c r="I315" s="233"/>
      <c r="J315" s="40"/>
      <c r="K315" s="40"/>
      <c r="L315" s="44"/>
      <c r="M315" s="234"/>
      <c r="N315" s="23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138</v>
      </c>
      <c r="AU315" s="17" t="s">
        <v>86</v>
      </c>
    </row>
    <row r="316" s="2" customFormat="1" ht="24.15" customHeight="1">
      <c r="A316" s="38"/>
      <c r="B316" s="39"/>
      <c r="C316" s="218" t="s">
        <v>400</v>
      </c>
      <c r="D316" s="218" t="s">
        <v>131</v>
      </c>
      <c r="E316" s="219" t="s">
        <v>658</v>
      </c>
      <c r="F316" s="220" t="s">
        <v>659</v>
      </c>
      <c r="G316" s="221" t="s">
        <v>293</v>
      </c>
      <c r="H316" s="222">
        <v>29</v>
      </c>
      <c r="I316" s="223"/>
      <c r="J316" s="224">
        <f>ROUND(I316*H316,2)</f>
        <v>0</v>
      </c>
      <c r="K316" s="220" t="s">
        <v>135</v>
      </c>
      <c r="L316" s="44"/>
      <c r="M316" s="225" t="s">
        <v>1</v>
      </c>
      <c r="N316" s="226" t="s">
        <v>41</v>
      </c>
      <c r="O316" s="91"/>
      <c r="P316" s="227">
        <f>O316*H316</f>
        <v>0</v>
      </c>
      <c r="Q316" s="227">
        <v>0.00060999999999999997</v>
      </c>
      <c r="R316" s="227">
        <f>Q316*H316</f>
        <v>0.017690000000000001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136</v>
      </c>
      <c r="AT316" s="229" t="s">
        <v>131</v>
      </c>
      <c r="AU316" s="229" t="s">
        <v>86</v>
      </c>
      <c r="AY316" s="17" t="s">
        <v>129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84</v>
      </c>
      <c r="BK316" s="230">
        <f>ROUND(I316*H316,2)</f>
        <v>0</v>
      </c>
      <c r="BL316" s="17" t="s">
        <v>136</v>
      </c>
      <c r="BM316" s="229" t="s">
        <v>660</v>
      </c>
    </row>
    <row r="317" s="2" customFormat="1">
      <c r="A317" s="38"/>
      <c r="B317" s="39"/>
      <c r="C317" s="40"/>
      <c r="D317" s="231" t="s">
        <v>138</v>
      </c>
      <c r="E317" s="40"/>
      <c r="F317" s="232" t="s">
        <v>661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138</v>
      </c>
      <c r="AU317" s="17" t="s">
        <v>86</v>
      </c>
    </row>
    <row r="318" s="13" customFormat="1">
      <c r="A318" s="13"/>
      <c r="B318" s="236"/>
      <c r="C318" s="237"/>
      <c r="D318" s="231" t="s">
        <v>140</v>
      </c>
      <c r="E318" s="238" t="s">
        <v>1</v>
      </c>
      <c r="F318" s="239" t="s">
        <v>662</v>
      </c>
      <c r="G318" s="237"/>
      <c r="H318" s="238" t="s">
        <v>1</v>
      </c>
      <c r="I318" s="240"/>
      <c r="J318" s="237"/>
      <c r="K318" s="237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140</v>
      </c>
      <c r="AU318" s="245" t="s">
        <v>86</v>
      </c>
      <c r="AV318" s="13" t="s">
        <v>84</v>
      </c>
      <c r="AW318" s="13" t="s">
        <v>32</v>
      </c>
      <c r="AX318" s="13" t="s">
        <v>76</v>
      </c>
      <c r="AY318" s="245" t="s">
        <v>129</v>
      </c>
    </row>
    <row r="319" s="14" customFormat="1">
      <c r="A319" s="14"/>
      <c r="B319" s="246"/>
      <c r="C319" s="247"/>
      <c r="D319" s="231" t="s">
        <v>140</v>
      </c>
      <c r="E319" s="248" t="s">
        <v>1</v>
      </c>
      <c r="F319" s="249" t="s">
        <v>190</v>
      </c>
      <c r="G319" s="247"/>
      <c r="H319" s="250">
        <v>9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140</v>
      </c>
      <c r="AU319" s="256" t="s">
        <v>86</v>
      </c>
      <c r="AV319" s="14" t="s">
        <v>86</v>
      </c>
      <c r="AW319" s="14" t="s">
        <v>32</v>
      </c>
      <c r="AX319" s="14" t="s">
        <v>76</v>
      </c>
      <c r="AY319" s="256" t="s">
        <v>129</v>
      </c>
    </row>
    <row r="320" s="13" customFormat="1">
      <c r="A320" s="13"/>
      <c r="B320" s="236"/>
      <c r="C320" s="237"/>
      <c r="D320" s="231" t="s">
        <v>140</v>
      </c>
      <c r="E320" s="238" t="s">
        <v>1</v>
      </c>
      <c r="F320" s="239" t="s">
        <v>464</v>
      </c>
      <c r="G320" s="237"/>
      <c r="H320" s="238" t="s">
        <v>1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140</v>
      </c>
      <c r="AU320" s="245" t="s">
        <v>86</v>
      </c>
      <c r="AV320" s="13" t="s">
        <v>84</v>
      </c>
      <c r="AW320" s="13" t="s">
        <v>32</v>
      </c>
      <c r="AX320" s="13" t="s">
        <v>76</v>
      </c>
      <c r="AY320" s="245" t="s">
        <v>129</v>
      </c>
    </row>
    <row r="321" s="14" customFormat="1">
      <c r="A321" s="14"/>
      <c r="B321" s="246"/>
      <c r="C321" s="247"/>
      <c r="D321" s="231" t="s">
        <v>140</v>
      </c>
      <c r="E321" s="248" t="s">
        <v>1</v>
      </c>
      <c r="F321" s="249" t="s">
        <v>663</v>
      </c>
      <c r="G321" s="247"/>
      <c r="H321" s="250">
        <v>20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140</v>
      </c>
      <c r="AU321" s="256" t="s">
        <v>86</v>
      </c>
      <c r="AV321" s="14" t="s">
        <v>86</v>
      </c>
      <c r="AW321" s="14" t="s">
        <v>32</v>
      </c>
      <c r="AX321" s="14" t="s">
        <v>76</v>
      </c>
      <c r="AY321" s="256" t="s">
        <v>129</v>
      </c>
    </row>
    <row r="322" s="15" customFormat="1">
      <c r="A322" s="15"/>
      <c r="B322" s="257"/>
      <c r="C322" s="258"/>
      <c r="D322" s="231" t="s">
        <v>140</v>
      </c>
      <c r="E322" s="259" t="s">
        <v>1</v>
      </c>
      <c r="F322" s="260" t="s">
        <v>180</v>
      </c>
      <c r="G322" s="258"/>
      <c r="H322" s="261">
        <v>29</v>
      </c>
      <c r="I322" s="262"/>
      <c r="J322" s="258"/>
      <c r="K322" s="258"/>
      <c r="L322" s="263"/>
      <c r="M322" s="264"/>
      <c r="N322" s="265"/>
      <c r="O322" s="265"/>
      <c r="P322" s="265"/>
      <c r="Q322" s="265"/>
      <c r="R322" s="265"/>
      <c r="S322" s="265"/>
      <c r="T322" s="26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7" t="s">
        <v>140</v>
      </c>
      <c r="AU322" s="267" t="s">
        <v>86</v>
      </c>
      <c r="AV322" s="15" t="s">
        <v>136</v>
      </c>
      <c r="AW322" s="15" t="s">
        <v>32</v>
      </c>
      <c r="AX322" s="15" t="s">
        <v>84</v>
      </c>
      <c r="AY322" s="267" t="s">
        <v>129</v>
      </c>
    </row>
    <row r="323" s="2" customFormat="1" ht="14.4" customHeight="1">
      <c r="A323" s="38"/>
      <c r="B323" s="39"/>
      <c r="C323" s="218" t="s">
        <v>406</v>
      </c>
      <c r="D323" s="218" t="s">
        <v>131</v>
      </c>
      <c r="E323" s="219" t="s">
        <v>664</v>
      </c>
      <c r="F323" s="220" t="s">
        <v>665</v>
      </c>
      <c r="G323" s="221" t="s">
        <v>293</v>
      </c>
      <c r="H323" s="222">
        <v>29</v>
      </c>
      <c r="I323" s="223"/>
      <c r="J323" s="224">
        <f>ROUND(I323*H323,2)</f>
        <v>0</v>
      </c>
      <c r="K323" s="220" t="s">
        <v>135</v>
      </c>
      <c r="L323" s="44"/>
      <c r="M323" s="225" t="s">
        <v>1</v>
      </c>
      <c r="N323" s="226" t="s">
        <v>41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136</v>
      </c>
      <c r="AT323" s="229" t="s">
        <v>131</v>
      </c>
      <c r="AU323" s="229" t="s">
        <v>86</v>
      </c>
      <c r="AY323" s="17" t="s">
        <v>129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84</v>
      </c>
      <c r="BK323" s="230">
        <f>ROUND(I323*H323,2)</f>
        <v>0</v>
      </c>
      <c r="BL323" s="17" t="s">
        <v>136</v>
      </c>
      <c r="BM323" s="229" t="s">
        <v>666</v>
      </c>
    </row>
    <row r="324" s="2" customFormat="1">
      <c r="A324" s="38"/>
      <c r="B324" s="39"/>
      <c r="C324" s="40"/>
      <c r="D324" s="231" t="s">
        <v>138</v>
      </c>
      <c r="E324" s="40"/>
      <c r="F324" s="232" t="s">
        <v>667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138</v>
      </c>
      <c r="AU324" s="17" t="s">
        <v>86</v>
      </c>
    </row>
    <row r="325" s="13" customFormat="1">
      <c r="A325" s="13"/>
      <c r="B325" s="236"/>
      <c r="C325" s="237"/>
      <c r="D325" s="231" t="s">
        <v>140</v>
      </c>
      <c r="E325" s="238" t="s">
        <v>1</v>
      </c>
      <c r="F325" s="239" t="s">
        <v>662</v>
      </c>
      <c r="G325" s="237"/>
      <c r="H325" s="238" t="s">
        <v>1</v>
      </c>
      <c r="I325" s="240"/>
      <c r="J325" s="237"/>
      <c r="K325" s="237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140</v>
      </c>
      <c r="AU325" s="245" t="s">
        <v>86</v>
      </c>
      <c r="AV325" s="13" t="s">
        <v>84</v>
      </c>
      <c r="AW325" s="13" t="s">
        <v>32</v>
      </c>
      <c r="AX325" s="13" t="s">
        <v>76</v>
      </c>
      <c r="AY325" s="245" t="s">
        <v>129</v>
      </c>
    </row>
    <row r="326" s="14" customFormat="1">
      <c r="A326" s="14"/>
      <c r="B326" s="246"/>
      <c r="C326" s="247"/>
      <c r="D326" s="231" t="s">
        <v>140</v>
      </c>
      <c r="E326" s="248" t="s">
        <v>1</v>
      </c>
      <c r="F326" s="249" t="s">
        <v>190</v>
      </c>
      <c r="G326" s="247"/>
      <c r="H326" s="250">
        <v>9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140</v>
      </c>
      <c r="AU326" s="256" t="s">
        <v>86</v>
      </c>
      <c r="AV326" s="14" t="s">
        <v>86</v>
      </c>
      <c r="AW326" s="14" t="s">
        <v>32</v>
      </c>
      <c r="AX326" s="14" t="s">
        <v>76</v>
      </c>
      <c r="AY326" s="256" t="s">
        <v>129</v>
      </c>
    </row>
    <row r="327" s="13" customFormat="1">
      <c r="A327" s="13"/>
      <c r="B327" s="236"/>
      <c r="C327" s="237"/>
      <c r="D327" s="231" t="s">
        <v>140</v>
      </c>
      <c r="E327" s="238" t="s">
        <v>1</v>
      </c>
      <c r="F327" s="239" t="s">
        <v>464</v>
      </c>
      <c r="G327" s="237"/>
      <c r="H327" s="238" t="s">
        <v>1</v>
      </c>
      <c r="I327" s="240"/>
      <c r="J327" s="237"/>
      <c r="K327" s="237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140</v>
      </c>
      <c r="AU327" s="245" t="s">
        <v>86</v>
      </c>
      <c r="AV327" s="13" t="s">
        <v>84</v>
      </c>
      <c r="AW327" s="13" t="s">
        <v>32</v>
      </c>
      <c r="AX327" s="13" t="s">
        <v>76</v>
      </c>
      <c r="AY327" s="245" t="s">
        <v>129</v>
      </c>
    </row>
    <row r="328" s="14" customFormat="1">
      <c r="A328" s="14"/>
      <c r="B328" s="246"/>
      <c r="C328" s="247"/>
      <c r="D328" s="231" t="s">
        <v>140</v>
      </c>
      <c r="E328" s="248" t="s">
        <v>1</v>
      </c>
      <c r="F328" s="249" t="s">
        <v>663</v>
      </c>
      <c r="G328" s="247"/>
      <c r="H328" s="250">
        <v>20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140</v>
      </c>
      <c r="AU328" s="256" t="s">
        <v>86</v>
      </c>
      <c r="AV328" s="14" t="s">
        <v>86</v>
      </c>
      <c r="AW328" s="14" t="s">
        <v>32</v>
      </c>
      <c r="AX328" s="14" t="s">
        <v>76</v>
      </c>
      <c r="AY328" s="256" t="s">
        <v>129</v>
      </c>
    </row>
    <row r="329" s="15" customFormat="1">
      <c r="A329" s="15"/>
      <c r="B329" s="257"/>
      <c r="C329" s="258"/>
      <c r="D329" s="231" t="s">
        <v>140</v>
      </c>
      <c r="E329" s="259" t="s">
        <v>1</v>
      </c>
      <c r="F329" s="260" t="s">
        <v>180</v>
      </c>
      <c r="G329" s="258"/>
      <c r="H329" s="261">
        <v>29</v>
      </c>
      <c r="I329" s="262"/>
      <c r="J329" s="258"/>
      <c r="K329" s="258"/>
      <c r="L329" s="263"/>
      <c r="M329" s="264"/>
      <c r="N329" s="265"/>
      <c r="O329" s="265"/>
      <c r="P329" s="265"/>
      <c r="Q329" s="265"/>
      <c r="R329" s="265"/>
      <c r="S329" s="265"/>
      <c r="T329" s="26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7" t="s">
        <v>140</v>
      </c>
      <c r="AU329" s="267" t="s">
        <v>86</v>
      </c>
      <c r="AV329" s="15" t="s">
        <v>136</v>
      </c>
      <c r="AW329" s="15" t="s">
        <v>32</v>
      </c>
      <c r="AX329" s="15" t="s">
        <v>84</v>
      </c>
      <c r="AY329" s="267" t="s">
        <v>129</v>
      </c>
    </row>
    <row r="330" s="2" customFormat="1" ht="24.15" customHeight="1">
      <c r="A330" s="38"/>
      <c r="B330" s="39"/>
      <c r="C330" s="218" t="s">
        <v>415</v>
      </c>
      <c r="D330" s="218" t="s">
        <v>131</v>
      </c>
      <c r="E330" s="219" t="s">
        <v>668</v>
      </c>
      <c r="F330" s="220" t="s">
        <v>669</v>
      </c>
      <c r="G330" s="221" t="s">
        <v>293</v>
      </c>
      <c r="H330" s="222">
        <v>5.5</v>
      </c>
      <c r="I330" s="223"/>
      <c r="J330" s="224">
        <f>ROUND(I330*H330,2)</f>
        <v>0</v>
      </c>
      <c r="K330" s="220" t="s">
        <v>135</v>
      </c>
      <c r="L330" s="44"/>
      <c r="M330" s="225" t="s">
        <v>1</v>
      </c>
      <c r="N330" s="226" t="s">
        <v>41</v>
      </c>
      <c r="O330" s="91"/>
      <c r="P330" s="227">
        <f>O330*H330</f>
        <v>0</v>
      </c>
      <c r="Q330" s="227">
        <v>0.43819000000000002</v>
      </c>
      <c r="R330" s="227">
        <f>Q330*H330</f>
        <v>2.4100450000000002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136</v>
      </c>
      <c r="AT330" s="229" t="s">
        <v>131</v>
      </c>
      <c r="AU330" s="229" t="s">
        <v>86</v>
      </c>
      <c r="AY330" s="17" t="s">
        <v>129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136</v>
      </c>
      <c r="BM330" s="229" t="s">
        <v>670</v>
      </c>
    </row>
    <row r="331" s="2" customFormat="1">
      <c r="A331" s="38"/>
      <c r="B331" s="39"/>
      <c r="C331" s="40"/>
      <c r="D331" s="231" t="s">
        <v>138</v>
      </c>
      <c r="E331" s="40"/>
      <c r="F331" s="232" t="s">
        <v>671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138</v>
      </c>
      <c r="AU331" s="17" t="s">
        <v>86</v>
      </c>
    </row>
    <row r="332" s="2" customFormat="1" ht="24.15" customHeight="1">
      <c r="A332" s="38"/>
      <c r="B332" s="39"/>
      <c r="C332" s="268" t="s">
        <v>420</v>
      </c>
      <c r="D332" s="268" t="s">
        <v>226</v>
      </c>
      <c r="E332" s="269" t="s">
        <v>672</v>
      </c>
      <c r="F332" s="270" t="s">
        <v>673</v>
      </c>
      <c r="G332" s="271" t="s">
        <v>674</v>
      </c>
      <c r="H332" s="272">
        <v>5.5</v>
      </c>
      <c r="I332" s="273"/>
      <c r="J332" s="274">
        <f>ROUND(I332*H332,2)</f>
        <v>0</v>
      </c>
      <c r="K332" s="270" t="s">
        <v>1</v>
      </c>
      <c r="L332" s="275"/>
      <c r="M332" s="276" t="s">
        <v>1</v>
      </c>
      <c r="N332" s="277" t="s">
        <v>41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181</v>
      </c>
      <c r="AT332" s="229" t="s">
        <v>226</v>
      </c>
      <c r="AU332" s="229" t="s">
        <v>86</v>
      </c>
      <c r="AY332" s="17" t="s">
        <v>129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84</v>
      </c>
      <c r="BK332" s="230">
        <f>ROUND(I332*H332,2)</f>
        <v>0</v>
      </c>
      <c r="BL332" s="17" t="s">
        <v>136</v>
      </c>
      <c r="BM332" s="229" t="s">
        <v>675</v>
      </c>
    </row>
    <row r="333" s="2" customFormat="1">
      <c r="A333" s="38"/>
      <c r="B333" s="39"/>
      <c r="C333" s="40"/>
      <c r="D333" s="231" t="s">
        <v>138</v>
      </c>
      <c r="E333" s="40"/>
      <c r="F333" s="232" t="s">
        <v>673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138</v>
      </c>
      <c r="AU333" s="17" t="s">
        <v>86</v>
      </c>
    </row>
    <row r="334" s="13" customFormat="1">
      <c r="A334" s="13"/>
      <c r="B334" s="236"/>
      <c r="C334" s="237"/>
      <c r="D334" s="231" t="s">
        <v>140</v>
      </c>
      <c r="E334" s="238" t="s">
        <v>1</v>
      </c>
      <c r="F334" s="239" t="s">
        <v>676</v>
      </c>
      <c r="G334" s="237"/>
      <c r="H334" s="238" t="s">
        <v>1</v>
      </c>
      <c r="I334" s="240"/>
      <c r="J334" s="237"/>
      <c r="K334" s="237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140</v>
      </c>
      <c r="AU334" s="245" t="s">
        <v>86</v>
      </c>
      <c r="AV334" s="13" t="s">
        <v>84</v>
      </c>
      <c r="AW334" s="13" t="s">
        <v>32</v>
      </c>
      <c r="AX334" s="13" t="s">
        <v>76</v>
      </c>
      <c r="AY334" s="245" t="s">
        <v>129</v>
      </c>
    </row>
    <row r="335" s="13" customFormat="1">
      <c r="A335" s="13"/>
      <c r="B335" s="236"/>
      <c r="C335" s="237"/>
      <c r="D335" s="231" t="s">
        <v>140</v>
      </c>
      <c r="E335" s="238" t="s">
        <v>1</v>
      </c>
      <c r="F335" s="239" t="s">
        <v>677</v>
      </c>
      <c r="G335" s="237"/>
      <c r="H335" s="238" t="s">
        <v>1</v>
      </c>
      <c r="I335" s="240"/>
      <c r="J335" s="237"/>
      <c r="K335" s="237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140</v>
      </c>
      <c r="AU335" s="245" t="s">
        <v>86</v>
      </c>
      <c r="AV335" s="13" t="s">
        <v>84</v>
      </c>
      <c r="AW335" s="13" t="s">
        <v>32</v>
      </c>
      <c r="AX335" s="13" t="s">
        <v>76</v>
      </c>
      <c r="AY335" s="245" t="s">
        <v>129</v>
      </c>
    </row>
    <row r="336" s="13" customFormat="1">
      <c r="A336" s="13"/>
      <c r="B336" s="236"/>
      <c r="C336" s="237"/>
      <c r="D336" s="231" t="s">
        <v>140</v>
      </c>
      <c r="E336" s="238" t="s">
        <v>1</v>
      </c>
      <c r="F336" s="239" t="s">
        <v>678</v>
      </c>
      <c r="G336" s="237"/>
      <c r="H336" s="238" t="s">
        <v>1</v>
      </c>
      <c r="I336" s="240"/>
      <c r="J336" s="237"/>
      <c r="K336" s="237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140</v>
      </c>
      <c r="AU336" s="245" t="s">
        <v>86</v>
      </c>
      <c r="AV336" s="13" t="s">
        <v>84</v>
      </c>
      <c r="AW336" s="13" t="s">
        <v>32</v>
      </c>
      <c r="AX336" s="13" t="s">
        <v>76</v>
      </c>
      <c r="AY336" s="245" t="s">
        <v>129</v>
      </c>
    </row>
    <row r="337" s="14" customFormat="1">
      <c r="A337" s="14"/>
      <c r="B337" s="246"/>
      <c r="C337" s="247"/>
      <c r="D337" s="231" t="s">
        <v>140</v>
      </c>
      <c r="E337" s="248" t="s">
        <v>1</v>
      </c>
      <c r="F337" s="249" t="s">
        <v>679</v>
      </c>
      <c r="G337" s="247"/>
      <c r="H337" s="250">
        <v>5.5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140</v>
      </c>
      <c r="AU337" s="256" t="s">
        <v>86</v>
      </c>
      <c r="AV337" s="14" t="s">
        <v>86</v>
      </c>
      <c r="AW337" s="14" t="s">
        <v>32</v>
      </c>
      <c r="AX337" s="14" t="s">
        <v>84</v>
      </c>
      <c r="AY337" s="256" t="s">
        <v>129</v>
      </c>
    </row>
    <row r="338" s="2" customFormat="1" ht="14.4" customHeight="1">
      <c r="A338" s="38"/>
      <c r="B338" s="39"/>
      <c r="C338" s="218" t="s">
        <v>429</v>
      </c>
      <c r="D338" s="218" t="s">
        <v>131</v>
      </c>
      <c r="E338" s="219" t="s">
        <v>680</v>
      </c>
      <c r="F338" s="220" t="s">
        <v>681</v>
      </c>
      <c r="G338" s="221" t="s">
        <v>674</v>
      </c>
      <c r="H338" s="222">
        <v>30</v>
      </c>
      <c r="I338" s="223"/>
      <c r="J338" s="224">
        <f>ROUND(I338*H338,2)</f>
        <v>0</v>
      </c>
      <c r="K338" s="220" t="s">
        <v>1</v>
      </c>
      <c r="L338" s="44"/>
      <c r="M338" s="225" t="s">
        <v>1</v>
      </c>
      <c r="N338" s="226" t="s">
        <v>41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136</v>
      </c>
      <c r="AT338" s="229" t="s">
        <v>131</v>
      </c>
      <c r="AU338" s="229" t="s">
        <v>86</v>
      </c>
      <c r="AY338" s="17" t="s">
        <v>129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84</v>
      </c>
      <c r="BK338" s="230">
        <f>ROUND(I338*H338,2)</f>
        <v>0</v>
      </c>
      <c r="BL338" s="17" t="s">
        <v>136</v>
      </c>
      <c r="BM338" s="229" t="s">
        <v>682</v>
      </c>
    </row>
    <row r="339" s="2" customFormat="1">
      <c r="A339" s="38"/>
      <c r="B339" s="39"/>
      <c r="C339" s="40"/>
      <c r="D339" s="231" t="s">
        <v>138</v>
      </c>
      <c r="E339" s="40"/>
      <c r="F339" s="232" t="s">
        <v>681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138</v>
      </c>
      <c r="AU339" s="17" t="s">
        <v>86</v>
      </c>
    </row>
    <row r="340" s="13" customFormat="1">
      <c r="A340" s="13"/>
      <c r="B340" s="236"/>
      <c r="C340" s="237"/>
      <c r="D340" s="231" t="s">
        <v>140</v>
      </c>
      <c r="E340" s="238" t="s">
        <v>1</v>
      </c>
      <c r="F340" s="239" t="s">
        <v>683</v>
      </c>
      <c r="G340" s="237"/>
      <c r="H340" s="238" t="s">
        <v>1</v>
      </c>
      <c r="I340" s="240"/>
      <c r="J340" s="237"/>
      <c r="K340" s="237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140</v>
      </c>
      <c r="AU340" s="245" t="s">
        <v>86</v>
      </c>
      <c r="AV340" s="13" t="s">
        <v>84</v>
      </c>
      <c r="AW340" s="13" t="s">
        <v>32</v>
      </c>
      <c r="AX340" s="13" t="s">
        <v>76</v>
      </c>
      <c r="AY340" s="245" t="s">
        <v>129</v>
      </c>
    </row>
    <row r="341" s="13" customFormat="1">
      <c r="A341" s="13"/>
      <c r="B341" s="236"/>
      <c r="C341" s="237"/>
      <c r="D341" s="231" t="s">
        <v>140</v>
      </c>
      <c r="E341" s="238" t="s">
        <v>1</v>
      </c>
      <c r="F341" s="239" t="s">
        <v>684</v>
      </c>
      <c r="G341" s="237"/>
      <c r="H341" s="238" t="s">
        <v>1</v>
      </c>
      <c r="I341" s="240"/>
      <c r="J341" s="237"/>
      <c r="K341" s="237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140</v>
      </c>
      <c r="AU341" s="245" t="s">
        <v>86</v>
      </c>
      <c r="AV341" s="13" t="s">
        <v>84</v>
      </c>
      <c r="AW341" s="13" t="s">
        <v>32</v>
      </c>
      <c r="AX341" s="13" t="s">
        <v>76</v>
      </c>
      <c r="AY341" s="245" t="s">
        <v>129</v>
      </c>
    </row>
    <row r="342" s="14" customFormat="1">
      <c r="A342" s="14"/>
      <c r="B342" s="246"/>
      <c r="C342" s="247"/>
      <c r="D342" s="231" t="s">
        <v>140</v>
      </c>
      <c r="E342" s="248" t="s">
        <v>1</v>
      </c>
      <c r="F342" s="249" t="s">
        <v>327</v>
      </c>
      <c r="G342" s="247"/>
      <c r="H342" s="250">
        <v>30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140</v>
      </c>
      <c r="AU342" s="256" t="s">
        <v>86</v>
      </c>
      <c r="AV342" s="14" t="s">
        <v>86</v>
      </c>
      <c r="AW342" s="14" t="s">
        <v>32</v>
      </c>
      <c r="AX342" s="14" t="s">
        <v>84</v>
      </c>
      <c r="AY342" s="256" t="s">
        <v>129</v>
      </c>
    </row>
    <row r="343" s="2" customFormat="1" ht="14.4" customHeight="1">
      <c r="A343" s="38"/>
      <c r="B343" s="39"/>
      <c r="C343" s="218" t="s">
        <v>434</v>
      </c>
      <c r="D343" s="218" t="s">
        <v>131</v>
      </c>
      <c r="E343" s="219" t="s">
        <v>685</v>
      </c>
      <c r="F343" s="220" t="s">
        <v>686</v>
      </c>
      <c r="G343" s="221" t="s">
        <v>674</v>
      </c>
      <c r="H343" s="222">
        <v>30</v>
      </c>
      <c r="I343" s="223"/>
      <c r="J343" s="224">
        <f>ROUND(I343*H343,2)</f>
        <v>0</v>
      </c>
      <c r="K343" s="220" t="s">
        <v>1</v>
      </c>
      <c r="L343" s="44"/>
      <c r="M343" s="225" t="s">
        <v>1</v>
      </c>
      <c r="N343" s="226" t="s">
        <v>41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136</v>
      </c>
      <c r="AT343" s="229" t="s">
        <v>131</v>
      </c>
      <c r="AU343" s="229" t="s">
        <v>86</v>
      </c>
      <c r="AY343" s="17" t="s">
        <v>129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84</v>
      </c>
      <c r="BK343" s="230">
        <f>ROUND(I343*H343,2)</f>
        <v>0</v>
      </c>
      <c r="BL343" s="17" t="s">
        <v>136</v>
      </c>
      <c r="BM343" s="229" t="s">
        <v>687</v>
      </c>
    </row>
    <row r="344" s="2" customFormat="1">
      <c r="A344" s="38"/>
      <c r="B344" s="39"/>
      <c r="C344" s="40"/>
      <c r="D344" s="231" t="s">
        <v>138</v>
      </c>
      <c r="E344" s="40"/>
      <c r="F344" s="232" t="s">
        <v>686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138</v>
      </c>
      <c r="AU344" s="17" t="s">
        <v>86</v>
      </c>
    </row>
    <row r="345" s="13" customFormat="1">
      <c r="A345" s="13"/>
      <c r="B345" s="236"/>
      <c r="C345" s="237"/>
      <c r="D345" s="231" t="s">
        <v>140</v>
      </c>
      <c r="E345" s="238" t="s">
        <v>1</v>
      </c>
      <c r="F345" s="239" t="s">
        <v>688</v>
      </c>
      <c r="G345" s="237"/>
      <c r="H345" s="238" t="s">
        <v>1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140</v>
      </c>
      <c r="AU345" s="245" t="s">
        <v>86</v>
      </c>
      <c r="AV345" s="13" t="s">
        <v>84</v>
      </c>
      <c r="AW345" s="13" t="s">
        <v>32</v>
      </c>
      <c r="AX345" s="13" t="s">
        <v>76</v>
      </c>
      <c r="AY345" s="245" t="s">
        <v>129</v>
      </c>
    </row>
    <row r="346" s="13" customFormat="1">
      <c r="A346" s="13"/>
      <c r="B346" s="236"/>
      <c r="C346" s="237"/>
      <c r="D346" s="231" t="s">
        <v>140</v>
      </c>
      <c r="E346" s="238" t="s">
        <v>1</v>
      </c>
      <c r="F346" s="239" t="s">
        <v>689</v>
      </c>
      <c r="G346" s="237"/>
      <c r="H346" s="238" t="s">
        <v>1</v>
      </c>
      <c r="I346" s="240"/>
      <c r="J346" s="237"/>
      <c r="K346" s="237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140</v>
      </c>
      <c r="AU346" s="245" t="s">
        <v>86</v>
      </c>
      <c r="AV346" s="13" t="s">
        <v>84</v>
      </c>
      <c r="AW346" s="13" t="s">
        <v>32</v>
      </c>
      <c r="AX346" s="13" t="s">
        <v>76</v>
      </c>
      <c r="AY346" s="245" t="s">
        <v>129</v>
      </c>
    </row>
    <row r="347" s="13" customFormat="1">
      <c r="A347" s="13"/>
      <c r="B347" s="236"/>
      <c r="C347" s="237"/>
      <c r="D347" s="231" t="s">
        <v>140</v>
      </c>
      <c r="E347" s="238" t="s">
        <v>1</v>
      </c>
      <c r="F347" s="239" t="s">
        <v>690</v>
      </c>
      <c r="G347" s="237"/>
      <c r="H347" s="238" t="s">
        <v>1</v>
      </c>
      <c r="I347" s="240"/>
      <c r="J347" s="237"/>
      <c r="K347" s="237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140</v>
      </c>
      <c r="AU347" s="245" t="s">
        <v>86</v>
      </c>
      <c r="AV347" s="13" t="s">
        <v>84</v>
      </c>
      <c r="AW347" s="13" t="s">
        <v>32</v>
      </c>
      <c r="AX347" s="13" t="s">
        <v>76</v>
      </c>
      <c r="AY347" s="245" t="s">
        <v>129</v>
      </c>
    </row>
    <row r="348" s="13" customFormat="1">
      <c r="A348" s="13"/>
      <c r="B348" s="236"/>
      <c r="C348" s="237"/>
      <c r="D348" s="231" t="s">
        <v>140</v>
      </c>
      <c r="E348" s="238" t="s">
        <v>1</v>
      </c>
      <c r="F348" s="239" t="s">
        <v>691</v>
      </c>
      <c r="G348" s="237"/>
      <c r="H348" s="238" t="s">
        <v>1</v>
      </c>
      <c r="I348" s="240"/>
      <c r="J348" s="237"/>
      <c r="K348" s="237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140</v>
      </c>
      <c r="AU348" s="245" t="s">
        <v>86</v>
      </c>
      <c r="AV348" s="13" t="s">
        <v>84</v>
      </c>
      <c r="AW348" s="13" t="s">
        <v>32</v>
      </c>
      <c r="AX348" s="13" t="s">
        <v>76</v>
      </c>
      <c r="AY348" s="245" t="s">
        <v>129</v>
      </c>
    </row>
    <row r="349" s="13" customFormat="1">
      <c r="A349" s="13"/>
      <c r="B349" s="236"/>
      <c r="C349" s="237"/>
      <c r="D349" s="231" t="s">
        <v>140</v>
      </c>
      <c r="E349" s="238" t="s">
        <v>1</v>
      </c>
      <c r="F349" s="239" t="s">
        <v>692</v>
      </c>
      <c r="G349" s="237"/>
      <c r="H349" s="238" t="s">
        <v>1</v>
      </c>
      <c r="I349" s="240"/>
      <c r="J349" s="237"/>
      <c r="K349" s="237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140</v>
      </c>
      <c r="AU349" s="245" t="s">
        <v>86</v>
      </c>
      <c r="AV349" s="13" t="s">
        <v>84</v>
      </c>
      <c r="AW349" s="13" t="s">
        <v>32</v>
      </c>
      <c r="AX349" s="13" t="s">
        <v>76</v>
      </c>
      <c r="AY349" s="245" t="s">
        <v>129</v>
      </c>
    </row>
    <row r="350" s="14" customFormat="1">
      <c r="A350" s="14"/>
      <c r="B350" s="246"/>
      <c r="C350" s="247"/>
      <c r="D350" s="231" t="s">
        <v>140</v>
      </c>
      <c r="E350" s="248" t="s">
        <v>1</v>
      </c>
      <c r="F350" s="249" t="s">
        <v>327</v>
      </c>
      <c r="G350" s="247"/>
      <c r="H350" s="250">
        <v>30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140</v>
      </c>
      <c r="AU350" s="256" t="s">
        <v>86</v>
      </c>
      <c r="AV350" s="14" t="s">
        <v>86</v>
      </c>
      <c r="AW350" s="14" t="s">
        <v>32</v>
      </c>
      <c r="AX350" s="14" t="s">
        <v>84</v>
      </c>
      <c r="AY350" s="256" t="s">
        <v>129</v>
      </c>
    </row>
    <row r="351" s="2" customFormat="1" ht="14.4" customHeight="1">
      <c r="A351" s="38"/>
      <c r="B351" s="39"/>
      <c r="C351" s="218" t="s">
        <v>440</v>
      </c>
      <c r="D351" s="218" t="s">
        <v>131</v>
      </c>
      <c r="E351" s="219" t="s">
        <v>693</v>
      </c>
      <c r="F351" s="220" t="s">
        <v>694</v>
      </c>
      <c r="G351" s="221" t="s">
        <v>146</v>
      </c>
      <c r="H351" s="222">
        <v>1</v>
      </c>
      <c r="I351" s="223"/>
      <c r="J351" s="224">
        <f>ROUND(I351*H351,2)</f>
        <v>0</v>
      </c>
      <c r="K351" s="220" t="s">
        <v>1</v>
      </c>
      <c r="L351" s="44"/>
      <c r="M351" s="225" t="s">
        <v>1</v>
      </c>
      <c r="N351" s="226" t="s">
        <v>41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136</v>
      </c>
      <c r="AT351" s="229" t="s">
        <v>131</v>
      </c>
      <c r="AU351" s="229" t="s">
        <v>86</v>
      </c>
      <c r="AY351" s="17" t="s">
        <v>129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84</v>
      </c>
      <c r="BK351" s="230">
        <f>ROUND(I351*H351,2)</f>
        <v>0</v>
      </c>
      <c r="BL351" s="17" t="s">
        <v>136</v>
      </c>
      <c r="BM351" s="229" t="s">
        <v>695</v>
      </c>
    </row>
    <row r="352" s="2" customFormat="1">
      <c r="A352" s="38"/>
      <c r="B352" s="39"/>
      <c r="C352" s="40"/>
      <c r="D352" s="231" t="s">
        <v>138</v>
      </c>
      <c r="E352" s="40"/>
      <c r="F352" s="232" t="s">
        <v>694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138</v>
      </c>
      <c r="AU352" s="17" t="s">
        <v>86</v>
      </c>
    </row>
    <row r="353" s="13" customFormat="1">
      <c r="A353" s="13"/>
      <c r="B353" s="236"/>
      <c r="C353" s="237"/>
      <c r="D353" s="231" t="s">
        <v>140</v>
      </c>
      <c r="E353" s="238" t="s">
        <v>1</v>
      </c>
      <c r="F353" s="239" t="s">
        <v>696</v>
      </c>
      <c r="G353" s="237"/>
      <c r="H353" s="238" t="s">
        <v>1</v>
      </c>
      <c r="I353" s="240"/>
      <c r="J353" s="237"/>
      <c r="K353" s="237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140</v>
      </c>
      <c r="AU353" s="245" t="s">
        <v>86</v>
      </c>
      <c r="AV353" s="13" t="s">
        <v>84</v>
      </c>
      <c r="AW353" s="13" t="s">
        <v>32</v>
      </c>
      <c r="AX353" s="13" t="s">
        <v>76</v>
      </c>
      <c r="AY353" s="245" t="s">
        <v>129</v>
      </c>
    </row>
    <row r="354" s="13" customFormat="1">
      <c r="A354" s="13"/>
      <c r="B354" s="236"/>
      <c r="C354" s="237"/>
      <c r="D354" s="231" t="s">
        <v>140</v>
      </c>
      <c r="E354" s="238" t="s">
        <v>1</v>
      </c>
      <c r="F354" s="239" t="s">
        <v>697</v>
      </c>
      <c r="G354" s="237"/>
      <c r="H354" s="238" t="s">
        <v>1</v>
      </c>
      <c r="I354" s="240"/>
      <c r="J354" s="237"/>
      <c r="K354" s="237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140</v>
      </c>
      <c r="AU354" s="245" t="s">
        <v>86</v>
      </c>
      <c r="AV354" s="13" t="s">
        <v>84</v>
      </c>
      <c r="AW354" s="13" t="s">
        <v>32</v>
      </c>
      <c r="AX354" s="13" t="s">
        <v>76</v>
      </c>
      <c r="AY354" s="245" t="s">
        <v>129</v>
      </c>
    </row>
    <row r="355" s="13" customFormat="1">
      <c r="A355" s="13"/>
      <c r="B355" s="236"/>
      <c r="C355" s="237"/>
      <c r="D355" s="231" t="s">
        <v>140</v>
      </c>
      <c r="E355" s="238" t="s">
        <v>1</v>
      </c>
      <c r="F355" s="239" t="s">
        <v>698</v>
      </c>
      <c r="G355" s="237"/>
      <c r="H355" s="238" t="s">
        <v>1</v>
      </c>
      <c r="I355" s="240"/>
      <c r="J355" s="237"/>
      <c r="K355" s="237"/>
      <c r="L355" s="241"/>
      <c r="M355" s="242"/>
      <c r="N355" s="243"/>
      <c r="O355" s="243"/>
      <c r="P355" s="243"/>
      <c r="Q355" s="243"/>
      <c r="R355" s="243"/>
      <c r="S355" s="243"/>
      <c r="T355" s="24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5" t="s">
        <v>140</v>
      </c>
      <c r="AU355" s="245" t="s">
        <v>86</v>
      </c>
      <c r="AV355" s="13" t="s">
        <v>84</v>
      </c>
      <c r="AW355" s="13" t="s">
        <v>32</v>
      </c>
      <c r="AX355" s="13" t="s">
        <v>76</v>
      </c>
      <c r="AY355" s="245" t="s">
        <v>129</v>
      </c>
    </row>
    <row r="356" s="13" customFormat="1">
      <c r="A356" s="13"/>
      <c r="B356" s="236"/>
      <c r="C356" s="237"/>
      <c r="D356" s="231" t="s">
        <v>140</v>
      </c>
      <c r="E356" s="238" t="s">
        <v>1</v>
      </c>
      <c r="F356" s="239" t="s">
        <v>699</v>
      </c>
      <c r="G356" s="237"/>
      <c r="H356" s="238" t="s">
        <v>1</v>
      </c>
      <c r="I356" s="240"/>
      <c r="J356" s="237"/>
      <c r="K356" s="237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140</v>
      </c>
      <c r="AU356" s="245" t="s">
        <v>86</v>
      </c>
      <c r="AV356" s="13" t="s">
        <v>84</v>
      </c>
      <c r="AW356" s="13" t="s">
        <v>32</v>
      </c>
      <c r="AX356" s="13" t="s">
        <v>76</v>
      </c>
      <c r="AY356" s="245" t="s">
        <v>129</v>
      </c>
    </row>
    <row r="357" s="14" customFormat="1">
      <c r="A357" s="14"/>
      <c r="B357" s="246"/>
      <c r="C357" s="247"/>
      <c r="D357" s="231" t="s">
        <v>140</v>
      </c>
      <c r="E357" s="248" t="s">
        <v>1</v>
      </c>
      <c r="F357" s="249" t="s">
        <v>84</v>
      </c>
      <c r="G357" s="247"/>
      <c r="H357" s="250">
        <v>1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140</v>
      </c>
      <c r="AU357" s="256" t="s">
        <v>86</v>
      </c>
      <c r="AV357" s="14" t="s">
        <v>86</v>
      </c>
      <c r="AW357" s="14" t="s">
        <v>32</v>
      </c>
      <c r="AX357" s="14" t="s">
        <v>84</v>
      </c>
      <c r="AY357" s="256" t="s">
        <v>129</v>
      </c>
    </row>
    <row r="358" s="12" customFormat="1" ht="22.8" customHeight="1">
      <c r="A358" s="12"/>
      <c r="B358" s="202"/>
      <c r="C358" s="203"/>
      <c r="D358" s="204" t="s">
        <v>75</v>
      </c>
      <c r="E358" s="216" t="s">
        <v>427</v>
      </c>
      <c r="F358" s="216" t="s">
        <v>428</v>
      </c>
      <c r="G358" s="203"/>
      <c r="H358" s="203"/>
      <c r="I358" s="206"/>
      <c r="J358" s="217">
        <f>BK358</f>
        <v>0</v>
      </c>
      <c r="K358" s="203"/>
      <c r="L358" s="208"/>
      <c r="M358" s="209"/>
      <c r="N358" s="210"/>
      <c r="O358" s="210"/>
      <c r="P358" s="211">
        <f>SUM(P359:P371)</f>
        <v>0</v>
      </c>
      <c r="Q358" s="210"/>
      <c r="R358" s="211">
        <f>SUM(R359:R371)</f>
        <v>0</v>
      </c>
      <c r="S358" s="210"/>
      <c r="T358" s="212">
        <f>SUM(T359:T371)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3" t="s">
        <v>84</v>
      </c>
      <c r="AT358" s="214" t="s">
        <v>75</v>
      </c>
      <c r="AU358" s="214" t="s">
        <v>84</v>
      </c>
      <c r="AY358" s="213" t="s">
        <v>129</v>
      </c>
      <c r="BK358" s="215">
        <f>SUM(BK359:BK371)</f>
        <v>0</v>
      </c>
    </row>
    <row r="359" s="2" customFormat="1" ht="24.15" customHeight="1">
      <c r="A359" s="38"/>
      <c r="B359" s="39"/>
      <c r="C359" s="218" t="s">
        <v>445</v>
      </c>
      <c r="D359" s="218" t="s">
        <v>131</v>
      </c>
      <c r="E359" s="219" t="s">
        <v>430</v>
      </c>
      <c r="F359" s="220" t="s">
        <v>431</v>
      </c>
      <c r="G359" s="221" t="s">
        <v>208</v>
      </c>
      <c r="H359" s="222">
        <v>64.049000000000007</v>
      </c>
      <c r="I359" s="223"/>
      <c r="J359" s="224">
        <f>ROUND(I359*H359,2)</f>
        <v>0</v>
      </c>
      <c r="K359" s="220" t="s">
        <v>135</v>
      </c>
      <c r="L359" s="44"/>
      <c r="M359" s="225" t="s">
        <v>1</v>
      </c>
      <c r="N359" s="226" t="s">
        <v>41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136</v>
      </c>
      <c r="AT359" s="229" t="s">
        <v>131</v>
      </c>
      <c r="AU359" s="229" t="s">
        <v>86</v>
      </c>
      <c r="AY359" s="17" t="s">
        <v>129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84</v>
      </c>
      <c r="BK359" s="230">
        <f>ROUND(I359*H359,2)</f>
        <v>0</v>
      </c>
      <c r="BL359" s="17" t="s">
        <v>136</v>
      </c>
      <c r="BM359" s="229" t="s">
        <v>700</v>
      </c>
    </row>
    <row r="360" s="2" customFormat="1">
      <c r="A360" s="38"/>
      <c r="B360" s="39"/>
      <c r="C360" s="40"/>
      <c r="D360" s="231" t="s">
        <v>138</v>
      </c>
      <c r="E360" s="40"/>
      <c r="F360" s="232" t="s">
        <v>433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138</v>
      </c>
      <c r="AU360" s="17" t="s">
        <v>86</v>
      </c>
    </row>
    <row r="361" s="2" customFormat="1" ht="14.4" customHeight="1">
      <c r="A361" s="38"/>
      <c r="B361" s="39"/>
      <c r="C361" s="218" t="s">
        <v>451</v>
      </c>
      <c r="D361" s="218" t="s">
        <v>131</v>
      </c>
      <c r="E361" s="219" t="s">
        <v>435</v>
      </c>
      <c r="F361" s="220" t="s">
        <v>436</v>
      </c>
      <c r="G361" s="221" t="s">
        <v>208</v>
      </c>
      <c r="H361" s="222">
        <v>256.19600000000003</v>
      </c>
      <c r="I361" s="223"/>
      <c r="J361" s="224">
        <f>ROUND(I361*H361,2)</f>
        <v>0</v>
      </c>
      <c r="K361" s="220" t="s">
        <v>135</v>
      </c>
      <c r="L361" s="44"/>
      <c r="M361" s="225" t="s">
        <v>1</v>
      </c>
      <c r="N361" s="226" t="s">
        <v>41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136</v>
      </c>
      <c r="AT361" s="229" t="s">
        <v>131</v>
      </c>
      <c r="AU361" s="229" t="s">
        <v>86</v>
      </c>
      <c r="AY361" s="17" t="s">
        <v>129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84</v>
      </c>
      <c r="BK361" s="230">
        <f>ROUND(I361*H361,2)</f>
        <v>0</v>
      </c>
      <c r="BL361" s="17" t="s">
        <v>136</v>
      </c>
      <c r="BM361" s="229" t="s">
        <v>701</v>
      </c>
    </row>
    <row r="362" s="2" customFormat="1">
      <c r="A362" s="38"/>
      <c r="B362" s="39"/>
      <c r="C362" s="40"/>
      <c r="D362" s="231" t="s">
        <v>138</v>
      </c>
      <c r="E362" s="40"/>
      <c r="F362" s="232" t="s">
        <v>438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138</v>
      </c>
      <c r="AU362" s="17" t="s">
        <v>86</v>
      </c>
    </row>
    <row r="363" s="14" customFormat="1">
      <c r="A363" s="14"/>
      <c r="B363" s="246"/>
      <c r="C363" s="247"/>
      <c r="D363" s="231" t="s">
        <v>140</v>
      </c>
      <c r="E363" s="248" t="s">
        <v>1</v>
      </c>
      <c r="F363" s="249" t="s">
        <v>702</v>
      </c>
      <c r="G363" s="247"/>
      <c r="H363" s="250">
        <v>256.19600000000003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6" t="s">
        <v>140</v>
      </c>
      <c r="AU363" s="256" t="s">
        <v>86</v>
      </c>
      <c r="AV363" s="14" t="s">
        <v>86</v>
      </c>
      <c r="AW363" s="14" t="s">
        <v>32</v>
      </c>
      <c r="AX363" s="14" t="s">
        <v>84</v>
      </c>
      <c r="AY363" s="256" t="s">
        <v>129</v>
      </c>
    </row>
    <row r="364" s="2" customFormat="1" ht="14.4" customHeight="1">
      <c r="A364" s="38"/>
      <c r="B364" s="39"/>
      <c r="C364" s="218" t="s">
        <v>703</v>
      </c>
      <c r="D364" s="218" t="s">
        <v>131</v>
      </c>
      <c r="E364" s="219" t="s">
        <v>441</v>
      </c>
      <c r="F364" s="220" t="s">
        <v>442</v>
      </c>
      <c r="G364" s="221" t="s">
        <v>208</v>
      </c>
      <c r="H364" s="222">
        <v>64.049000000000007</v>
      </c>
      <c r="I364" s="223"/>
      <c r="J364" s="224">
        <f>ROUND(I364*H364,2)</f>
        <v>0</v>
      </c>
      <c r="K364" s="220" t="s">
        <v>135</v>
      </c>
      <c r="L364" s="44"/>
      <c r="M364" s="225" t="s">
        <v>1</v>
      </c>
      <c r="N364" s="226" t="s">
        <v>41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136</v>
      </c>
      <c r="AT364" s="229" t="s">
        <v>131</v>
      </c>
      <c r="AU364" s="229" t="s">
        <v>86</v>
      </c>
      <c r="AY364" s="17" t="s">
        <v>129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84</v>
      </c>
      <c r="BK364" s="230">
        <f>ROUND(I364*H364,2)</f>
        <v>0</v>
      </c>
      <c r="BL364" s="17" t="s">
        <v>136</v>
      </c>
      <c r="BM364" s="229" t="s">
        <v>704</v>
      </c>
    </row>
    <row r="365" s="2" customFormat="1">
      <c r="A365" s="38"/>
      <c r="B365" s="39"/>
      <c r="C365" s="40"/>
      <c r="D365" s="231" t="s">
        <v>138</v>
      </c>
      <c r="E365" s="40"/>
      <c r="F365" s="232" t="s">
        <v>444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138</v>
      </c>
      <c r="AU365" s="17" t="s">
        <v>86</v>
      </c>
    </row>
    <row r="366" s="2" customFormat="1" ht="24.15" customHeight="1">
      <c r="A366" s="38"/>
      <c r="B366" s="39"/>
      <c r="C366" s="218" t="s">
        <v>705</v>
      </c>
      <c r="D366" s="218" t="s">
        <v>131</v>
      </c>
      <c r="E366" s="219" t="s">
        <v>706</v>
      </c>
      <c r="F366" s="220" t="s">
        <v>707</v>
      </c>
      <c r="G366" s="221" t="s">
        <v>208</v>
      </c>
      <c r="H366" s="222">
        <v>15</v>
      </c>
      <c r="I366" s="223"/>
      <c r="J366" s="224">
        <f>ROUND(I366*H366,2)</f>
        <v>0</v>
      </c>
      <c r="K366" s="220" t="s">
        <v>135</v>
      </c>
      <c r="L366" s="44"/>
      <c r="M366" s="225" t="s">
        <v>1</v>
      </c>
      <c r="N366" s="226" t="s">
        <v>41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136</v>
      </c>
      <c r="AT366" s="229" t="s">
        <v>131</v>
      </c>
      <c r="AU366" s="229" t="s">
        <v>86</v>
      </c>
      <c r="AY366" s="17" t="s">
        <v>129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84</v>
      </c>
      <c r="BK366" s="230">
        <f>ROUND(I366*H366,2)</f>
        <v>0</v>
      </c>
      <c r="BL366" s="17" t="s">
        <v>136</v>
      </c>
      <c r="BM366" s="229" t="s">
        <v>708</v>
      </c>
    </row>
    <row r="367" s="2" customFormat="1">
      <c r="A367" s="38"/>
      <c r="B367" s="39"/>
      <c r="C367" s="40"/>
      <c r="D367" s="231" t="s">
        <v>138</v>
      </c>
      <c r="E367" s="40"/>
      <c r="F367" s="232" t="s">
        <v>709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138</v>
      </c>
      <c r="AU367" s="17" t="s">
        <v>86</v>
      </c>
    </row>
    <row r="368" s="14" customFormat="1">
      <c r="A368" s="14"/>
      <c r="B368" s="246"/>
      <c r="C368" s="247"/>
      <c r="D368" s="231" t="s">
        <v>140</v>
      </c>
      <c r="E368" s="248" t="s">
        <v>1</v>
      </c>
      <c r="F368" s="249" t="s">
        <v>710</v>
      </c>
      <c r="G368" s="247"/>
      <c r="H368" s="250">
        <v>15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6" t="s">
        <v>140</v>
      </c>
      <c r="AU368" s="256" t="s">
        <v>86</v>
      </c>
      <c r="AV368" s="14" t="s">
        <v>86</v>
      </c>
      <c r="AW368" s="14" t="s">
        <v>32</v>
      </c>
      <c r="AX368" s="14" t="s">
        <v>84</v>
      </c>
      <c r="AY368" s="256" t="s">
        <v>129</v>
      </c>
    </row>
    <row r="369" s="2" customFormat="1" ht="24.15" customHeight="1">
      <c r="A369" s="38"/>
      <c r="B369" s="39"/>
      <c r="C369" s="218" t="s">
        <v>711</v>
      </c>
      <c r="D369" s="218" t="s">
        <v>131</v>
      </c>
      <c r="E369" s="219" t="s">
        <v>446</v>
      </c>
      <c r="F369" s="220" t="s">
        <v>207</v>
      </c>
      <c r="G369" s="221" t="s">
        <v>208</v>
      </c>
      <c r="H369" s="222">
        <v>49.048999999999999</v>
      </c>
      <c r="I369" s="223"/>
      <c r="J369" s="224">
        <f>ROUND(I369*H369,2)</f>
        <v>0</v>
      </c>
      <c r="K369" s="220" t="s">
        <v>135</v>
      </c>
      <c r="L369" s="44"/>
      <c r="M369" s="225" t="s">
        <v>1</v>
      </c>
      <c r="N369" s="226" t="s">
        <v>41</v>
      </c>
      <c r="O369" s="91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136</v>
      </c>
      <c r="AT369" s="229" t="s">
        <v>131</v>
      </c>
      <c r="AU369" s="229" t="s">
        <v>86</v>
      </c>
      <c r="AY369" s="17" t="s">
        <v>129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84</v>
      </c>
      <c r="BK369" s="230">
        <f>ROUND(I369*H369,2)</f>
        <v>0</v>
      </c>
      <c r="BL369" s="17" t="s">
        <v>136</v>
      </c>
      <c r="BM369" s="229" t="s">
        <v>712</v>
      </c>
    </row>
    <row r="370" s="2" customFormat="1">
      <c r="A370" s="38"/>
      <c r="B370" s="39"/>
      <c r="C370" s="40"/>
      <c r="D370" s="231" t="s">
        <v>138</v>
      </c>
      <c r="E370" s="40"/>
      <c r="F370" s="232" t="s">
        <v>210</v>
      </c>
      <c r="G370" s="40"/>
      <c r="H370" s="40"/>
      <c r="I370" s="233"/>
      <c r="J370" s="40"/>
      <c r="K370" s="40"/>
      <c r="L370" s="44"/>
      <c r="M370" s="234"/>
      <c r="N370" s="235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138</v>
      </c>
      <c r="AU370" s="17" t="s">
        <v>86</v>
      </c>
    </row>
    <row r="371" s="14" customFormat="1">
      <c r="A371" s="14"/>
      <c r="B371" s="246"/>
      <c r="C371" s="247"/>
      <c r="D371" s="231" t="s">
        <v>140</v>
      </c>
      <c r="E371" s="248" t="s">
        <v>1</v>
      </c>
      <c r="F371" s="249" t="s">
        <v>713</v>
      </c>
      <c r="G371" s="247"/>
      <c r="H371" s="250">
        <v>49.048999999999999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6" t="s">
        <v>140</v>
      </c>
      <c r="AU371" s="256" t="s">
        <v>86</v>
      </c>
      <c r="AV371" s="14" t="s">
        <v>86</v>
      </c>
      <c r="AW371" s="14" t="s">
        <v>32</v>
      </c>
      <c r="AX371" s="14" t="s">
        <v>84</v>
      </c>
      <c r="AY371" s="256" t="s">
        <v>129</v>
      </c>
    </row>
    <row r="372" s="12" customFormat="1" ht="22.8" customHeight="1">
      <c r="A372" s="12"/>
      <c r="B372" s="202"/>
      <c r="C372" s="203"/>
      <c r="D372" s="204" t="s">
        <v>75</v>
      </c>
      <c r="E372" s="216" t="s">
        <v>449</v>
      </c>
      <c r="F372" s="216" t="s">
        <v>450</v>
      </c>
      <c r="G372" s="203"/>
      <c r="H372" s="203"/>
      <c r="I372" s="206"/>
      <c r="J372" s="217">
        <f>BK372</f>
        <v>0</v>
      </c>
      <c r="K372" s="203"/>
      <c r="L372" s="208"/>
      <c r="M372" s="209"/>
      <c r="N372" s="210"/>
      <c r="O372" s="210"/>
      <c r="P372" s="211">
        <f>SUM(P373:P374)</f>
        <v>0</v>
      </c>
      <c r="Q372" s="210"/>
      <c r="R372" s="211">
        <f>SUM(R373:R374)</f>
        <v>0</v>
      </c>
      <c r="S372" s="210"/>
      <c r="T372" s="212">
        <f>SUM(T373:T374)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3" t="s">
        <v>84</v>
      </c>
      <c r="AT372" s="214" t="s">
        <v>75</v>
      </c>
      <c r="AU372" s="214" t="s">
        <v>84</v>
      </c>
      <c r="AY372" s="213" t="s">
        <v>129</v>
      </c>
      <c r="BK372" s="215">
        <f>SUM(BK373:BK374)</f>
        <v>0</v>
      </c>
    </row>
    <row r="373" s="2" customFormat="1" ht="24.15" customHeight="1">
      <c r="A373" s="38"/>
      <c r="B373" s="39"/>
      <c r="C373" s="218" t="s">
        <v>714</v>
      </c>
      <c r="D373" s="218" t="s">
        <v>131</v>
      </c>
      <c r="E373" s="219" t="s">
        <v>452</v>
      </c>
      <c r="F373" s="220" t="s">
        <v>453</v>
      </c>
      <c r="G373" s="221" t="s">
        <v>208</v>
      </c>
      <c r="H373" s="222">
        <v>81.415000000000006</v>
      </c>
      <c r="I373" s="223"/>
      <c r="J373" s="224">
        <f>ROUND(I373*H373,2)</f>
        <v>0</v>
      </c>
      <c r="K373" s="220" t="s">
        <v>135</v>
      </c>
      <c r="L373" s="44"/>
      <c r="M373" s="225" t="s">
        <v>1</v>
      </c>
      <c r="N373" s="226" t="s">
        <v>41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136</v>
      </c>
      <c r="AT373" s="229" t="s">
        <v>131</v>
      </c>
      <c r="AU373" s="229" t="s">
        <v>86</v>
      </c>
      <c r="AY373" s="17" t="s">
        <v>129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84</v>
      </c>
      <c r="BK373" s="230">
        <f>ROUND(I373*H373,2)</f>
        <v>0</v>
      </c>
      <c r="BL373" s="17" t="s">
        <v>136</v>
      </c>
      <c r="BM373" s="229" t="s">
        <v>715</v>
      </c>
    </row>
    <row r="374" s="2" customFormat="1">
      <c r="A374" s="38"/>
      <c r="B374" s="39"/>
      <c r="C374" s="40"/>
      <c r="D374" s="231" t="s">
        <v>138</v>
      </c>
      <c r="E374" s="40"/>
      <c r="F374" s="232" t="s">
        <v>455</v>
      </c>
      <c r="G374" s="40"/>
      <c r="H374" s="40"/>
      <c r="I374" s="233"/>
      <c r="J374" s="40"/>
      <c r="K374" s="40"/>
      <c r="L374" s="44"/>
      <c r="M374" s="278"/>
      <c r="N374" s="279"/>
      <c r="O374" s="280"/>
      <c r="P374" s="280"/>
      <c r="Q374" s="280"/>
      <c r="R374" s="280"/>
      <c r="S374" s="280"/>
      <c r="T374" s="281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138</v>
      </c>
      <c r="AU374" s="17" t="s">
        <v>86</v>
      </c>
    </row>
    <row r="375" s="2" customFormat="1" ht="6.96" customHeight="1">
      <c r="A375" s="38"/>
      <c r="B375" s="66"/>
      <c r="C375" s="67"/>
      <c r="D375" s="67"/>
      <c r="E375" s="67"/>
      <c r="F375" s="67"/>
      <c r="G375" s="67"/>
      <c r="H375" s="67"/>
      <c r="I375" s="67"/>
      <c r="J375" s="67"/>
      <c r="K375" s="67"/>
      <c r="L375" s="44"/>
      <c r="M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</row>
  </sheetData>
  <sheetProtection sheet="1" autoFilter="0" formatColumns="0" formatRows="0" objects="1" scenarios="1" spinCount="100000" saltValue="4gdbXZcoz34bLKlWYWJ41JrvqxxUlTOwUzM0KEfzeM/z3NWWg6KA7GmIqqKZ/ioNVM4aF0iWHi8lx31gMAJ/3g==" hashValue="vLYTWTTAeTucWi0H4UufUeB/qfEYp3bMfDlQWw/Z+2hYlFqqjeqmQR5axD//Z1WhRAPit3F/DsU4VHor7YH8FQ==" algorithmName="SHA-512" password="CC35"/>
  <autoFilter ref="C124:K37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CHODNÍKY V ORLICKÉM PODHŮŘÍ - ROZSOCHA Část 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99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ROUND((SUM(BE124:BE276)),  2)</f>
        <v>0</v>
      </c>
      <c r="G33" s="38"/>
      <c r="H33" s="38"/>
      <c r="I33" s="155">
        <v>0.20999999999999999</v>
      </c>
      <c r="J33" s="154">
        <f>ROUND(((SUM(BE124:BE276))*I33),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ROUND((SUM(BF124:BF276)),  2)</f>
        <v>0</v>
      </c>
      <c r="G34" s="38"/>
      <c r="H34" s="38"/>
      <c r="I34" s="155">
        <v>0.14999999999999999</v>
      </c>
      <c r="J34" s="154">
        <f>ROUND(((SUM(BF124:BF276))*I34),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ROUND((SUM(BG124:BG276)),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ROUND((SUM(BH124:BH276)),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ROUND((SUM(BI124:BI276)),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CHODNÍKY V ORLICKÉM PODHŮŘÍ - ROZSOCHA Část 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401-380-21 - SO 401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ORLICKÉ PODHŮŘÍ</v>
      </c>
      <c r="G89" s="40"/>
      <c r="H89" s="40"/>
      <c r="I89" s="32" t="s">
        <v>22</v>
      </c>
      <c r="J89" s="79" t="str">
        <f>IF(J12="","",J12)</f>
        <v>5. 4. 2021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Orlické podhůřé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hidden="1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J187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J204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J209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111</v>
      </c>
      <c r="E102" s="188"/>
      <c r="F102" s="188"/>
      <c r="G102" s="188"/>
      <c r="H102" s="188"/>
      <c r="I102" s="188"/>
      <c r="J102" s="189">
        <f>J214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9"/>
      <c r="C103" s="180"/>
      <c r="D103" s="181" t="s">
        <v>717</v>
      </c>
      <c r="E103" s="182"/>
      <c r="F103" s="182"/>
      <c r="G103" s="182"/>
      <c r="H103" s="182"/>
      <c r="I103" s="182"/>
      <c r="J103" s="183">
        <f>J221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5"/>
      <c r="C104" s="186"/>
      <c r="D104" s="187" t="s">
        <v>718</v>
      </c>
      <c r="E104" s="188"/>
      <c r="F104" s="188"/>
      <c r="G104" s="188"/>
      <c r="H104" s="188"/>
      <c r="I104" s="188"/>
      <c r="J104" s="189">
        <f>J222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CHODNÍKY V ORLICKÉM PODHŮŘÍ - ROZSOCHA Část 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401-380-21 - SO 401 VEŘEJNÉ OSVĚTLENÍ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ORLICKÉ PODHŮŘÍ</v>
      </c>
      <c r="G118" s="40"/>
      <c r="H118" s="40"/>
      <c r="I118" s="32" t="s">
        <v>22</v>
      </c>
      <c r="J118" s="79" t="str">
        <f>IF(J12="","",J12)</f>
        <v>5. 4. 2021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Obec Orlické podhůřé</v>
      </c>
      <c r="G120" s="40"/>
      <c r="H120" s="40"/>
      <c r="I120" s="32" t="s">
        <v>30</v>
      </c>
      <c r="J120" s="36" t="str">
        <f>E21</f>
        <v>JDS projekt,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Suchánek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115</v>
      </c>
      <c r="D123" s="194" t="s">
        <v>61</v>
      </c>
      <c r="E123" s="194" t="s">
        <v>57</v>
      </c>
      <c r="F123" s="194" t="s">
        <v>58</v>
      </c>
      <c r="G123" s="194" t="s">
        <v>116</v>
      </c>
      <c r="H123" s="194" t="s">
        <v>117</v>
      </c>
      <c r="I123" s="194" t="s">
        <v>118</v>
      </c>
      <c r="J123" s="194" t="s">
        <v>102</v>
      </c>
      <c r="K123" s="195" t="s">
        <v>119</v>
      </c>
      <c r="L123" s="196"/>
      <c r="M123" s="100" t="s">
        <v>1</v>
      </c>
      <c r="N123" s="101" t="s">
        <v>40</v>
      </c>
      <c r="O123" s="101" t="s">
        <v>120</v>
      </c>
      <c r="P123" s="101" t="s">
        <v>121</v>
      </c>
      <c r="Q123" s="101" t="s">
        <v>122</v>
      </c>
      <c r="R123" s="101" t="s">
        <v>123</v>
      </c>
      <c r="S123" s="101" t="s">
        <v>124</v>
      </c>
      <c r="T123" s="102" t="s">
        <v>125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126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P125+P221</f>
        <v>0</v>
      </c>
      <c r="Q124" s="104"/>
      <c r="R124" s="199">
        <f>R125+R221</f>
        <v>33.019891600000008</v>
      </c>
      <c r="S124" s="104"/>
      <c r="T124" s="200">
        <f>T125+T221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104</v>
      </c>
      <c r="BK124" s="201">
        <f>BK125+BK221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127</v>
      </c>
      <c r="F125" s="205" t="s">
        <v>128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P126+P187+P204+P209+P214</f>
        <v>0</v>
      </c>
      <c r="Q125" s="210"/>
      <c r="R125" s="211">
        <f>R126+R187+R204+R209+R214</f>
        <v>32.581913600000007</v>
      </c>
      <c r="S125" s="210"/>
      <c r="T125" s="212">
        <f>T126+T187+T204+T209+T214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129</v>
      </c>
      <c r="BK125" s="215">
        <f>BK126+BK187+BK204+BK209+BK214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84</v>
      </c>
      <c r="F126" s="216" t="s">
        <v>130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SUM(P127:P186)</f>
        <v>0</v>
      </c>
      <c r="Q126" s="210"/>
      <c r="R126" s="211">
        <f>SUM(R127:R186)</f>
        <v>22.497</v>
      </c>
      <c r="S126" s="210"/>
      <c r="T126" s="212">
        <f>SUM(T127:T186)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84</v>
      </c>
      <c r="AY126" s="213" t="s">
        <v>129</v>
      </c>
      <c r="BK126" s="215">
        <f>SUM(BK127:BK186)</f>
        <v>0</v>
      </c>
    </row>
    <row r="127" s="2" customFormat="1" ht="24.15" customHeight="1">
      <c r="A127" s="38"/>
      <c r="B127" s="39"/>
      <c r="C127" s="218" t="s">
        <v>84</v>
      </c>
      <c r="D127" s="218" t="s">
        <v>131</v>
      </c>
      <c r="E127" s="219" t="s">
        <v>719</v>
      </c>
      <c r="F127" s="220" t="s">
        <v>720</v>
      </c>
      <c r="G127" s="221" t="s">
        <v>184</v>
      </c>
      <c r="H127" s="222">
        <v>3.8399999999999999</v>
      </c>
      <c r="I127" s="223"/>
      <c r="J127" s="224">
        <f>ROUND(I127*H127,2)</f>
        <v>0</v>
      </c>
      <c r="K127" s="220" t="s">
        <v>135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136</v>
      </c>
      <c r="AT127" s="229" t="s">
        <v>131</v>
      </c>
      <c r="AU127" s="229" t="s">
        <v>86</v>
      </c>
      <c r="AY127" s="17" t="s">
        <v>129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136</v>
      </c>
      <c r="BM127" s="229" t="s">
        <v>721</v>
      </c>
    </row>
    <row r="128" s="2" customFormat="1">
      <c r="A128" s="38"/>
      <c r="B128" s="39"/>
      <c r="C128" s="40"/>
      <c r="D128" s="231" t="s">
        <v>138</v>
      </c>
      <c r="E128" s="40"/>
      <c r="F128" s="232" t="s">
        <v>722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138</v>
      </c>
      <c r="AU128" s="17" t="s">
        <v>86</v>
      </c>
    </row>
    <row r="129" s="13" customFormat="1">
      <c r="A129" s="13"/>
      <c r="B129" s="236"/>
      <c r="C129" s="237"/>
      <c r="D129" s="231" t="s">
        <v>140</v>
      </c>
      <c r="E129" s="238" t="s">
        <v>1</v>
      </c>
      <c r="F129" s="239" t="s">
        <v>723</v>
      </c>
      <c r="G129" s="237"/>
      <c r="H129" s="238" t="s">
        <v>1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140</v>
      </c>
      <c r="AU129" s="245" t="s">
        <v>86</v>
      </c>
      <c r="AV129" s="13" t="s">
        <v>84</v>
      </c>
      <c r="AW129" s="13" t="s">
        <v>32</v>
      </c>
      <c r="AX129" s="13" t="s">
        <v>76</v>
      </c>
      <c r="AY129" s="245" t="s">
        <v>129</v>
      </c>
    </row>
    <row r="130" s="14" customFormat="1">
      <c r="A130" s="14"/>
      <c r="B130" s="246"/>
      <c r="C130" s="247"/>
      <c r="D130" s="231" t="s">
        <v>140</v>
      </c>
      <c r="E130" s="248" t="s">
        <v>1</v>
      </c>
      <c r="F130" s="249" t="s">
        <v>724</v>
      </c>
      <c r="G130" s="247"/>
      <c r="H130" s="250">
        <v>3.8399999999999999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140</v>
      </c>
      <c r="AU130" s="256" t="s">
        <v>86</v>
      </c>
      <c r="AV130" s="14" t="s">
        <v>86</v>
      </c>
      <c r="AW130" s="14" t="s">
        <v>32</v>
      </c>
      <c r="AX130" s="14" t="s">
        <v>84</v>
      </c>
      <c r="AY130" s="256" t="s">
        <v>129</v>
      </c>
    </row>
    <row r="131" s="2" customFormat="1" ht="24.15" customHeight="1">
      <c r="A131" s="38"/>
      <c r="B131" s="39"/>
      <c r="C131" s="218" t="s">
        <v>86</v>
      </c>
      <c r="D131" s="218" t="s">
        <v>131</v>
      </c>
      <c r="E131" s="219" t="s">
        <v>725</v>
      </c>
      <c r="F131" s="220" t="s">
        <v>726</v>
      </c>
      <c r="G131" s="221" t="s">
        <v>184</v>
      </c>
      <c r="H131" s="222">
        <v>13.125</v>
      </c>
      <c r="I131" s="223"/>
      <c r="J131" s="224">
        <f>ROUND(I131*H131,2)</f>
        <v>0</v>
      </c>
      <c r="K131" s="220" t="s">
        <v>135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136</v>
      </c>
      <c r="AT131" s="229" t="s">
        <v>131</v>
      </c>
      <c r="AU131" s="229" t="s">
        <v>86</v>
      </c>
      <c r="AY131" s="17" t="s">
        <v>129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136</v>
      </c>
      <c r="BM131" s="229" t="s">
        <v>727</v>
      </c>
    </row>
    <row r="132" s="2" customFormat="1">
      <c r="A132" s="38"/>
      <c r="B132" s="39"/>
      <c r="C132" s="40"/>
      <c r="D132" s="231" t="s">
        <v>138</v>
      </c>
      <c r="E132" s="40"/>
      <c r="F132" s="232" t="s">
        <v>728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138</v>
      </c>
      <c r="AU132" s="17" t="s">
        <v>86</v>
      </c>
    </row>
    <row r="133" s="13" customFormat="1">
      <c r="A133" s="13"/>
      <c r="B133" s="236"/>
      <c r="C133" s="237"/>
      <c r="D133" s="231" t="s">
        <v>140</v>
      </c>
      <c r="E133" s="238" t="s">
        <v>1</v>
      </c>
      <c r="F133" s="239" t="s">
        <v>729</v>
      </c>
      <c r="G133" s="237"/>
      <c r="H133" s="238" t="s">
        <v>1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140</v>
      </c>
      <c r="AU133" s="245" t="s">
        <v>86</v>
      </c>
      <c r="AV133" s="13" t="s">
        <v>84</v>
      </c>
      <c r="AW133" s="13" t="s">
        <v>32</v>
      </c>
      <c r="AX133" s="13" t="s">
        <v>76</v>
      </c>
      <c r="AY133" s="245" t="s">
        <v>129</v>
      </c>
    </row>
    <row r="134" s="14" customFormat="1">
      <c r="A134" s="14"/>
      <c r="B134" s="246"/>
      <c r="C134" s="247"/>
      <c r="D134" s="231" t="s">
        <v>140</v>
      </c>
      <c r="E134" s="248" t="s">
        <v>1</v>
      </c>
      <c r="F134" s="249" t="s">
        <v>730</v>
      </c>
      <c r="G134" s="247"/>
      <c r="H134" s="250">
        <v>13.125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140</v>
      </c>
      <c r="AU134" s="256" t="s">
        <v>86</v>
      </c>
      <c r="AV134" s="14" t="s">
        <v>86</v>
      </c>
      <c r="AW134" s="14" t="s">
        <v>32</v>
      </c>
      <c r="AX134" s="14" t="s">
        <v>84</v>
      </c>
      <c r="AY134" s="256" t="s">
        <v>129</v>
      </c>
    </row>
    <row r="135" s="2" customFormat="1" ht="24.15" customHeight="1">
      <c r="A135" s="38"/>
      <c r="B135" s="39"/>
      <c r="C135" s="218" t="s">
        <v>150</v>
      </c>
      <c r="D135" s="218" t="s">
        <v>131</v>
      </c>
      <c r="E135" s="219" t="s">
        <v>488</v>
      </c>
      <c r="F135" s="220" t="s">
        <v>489</v>
      </c>
      <c r="G135" s="221" t="s">
        <v>184</v>
      </c>
      <c r="H135" s="222">
        <v>38.009999999999998</v>
      </c>
      <c r="I135" s="223"/>
      <c r="J135" s="224">
        <f>ROUND(I135*H135,2)</f>
        <v>0</v>
      </c>
      <c r="K135" s="220" t="s">
        <v>135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136</v>
      </c>
      <c r="AT135" s="229" t="s">
        <v>131</v>
      </c>
      <c r="AU135" s="229" t="s">
        <v>86</v>
      </c>
      <c r="AY135" s="17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136</v>
      </c>
      <c r="BM135" s="229" t="s">
        <v>731</v>
      </c>
    </row>
    <row r="136" s="2" customFormat="1">
      <c r="A136" s="38"/>
      <c r="B136" s="39"/>
      <c r="C136" s="40"/>
      <c r="D136" s="231" t="s">
        <v>138</v>
      </c>
      <c r="E136" s="40"/>
      <c r="F136" s="232" t="s">
        <v>491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86</v>
      </c>
    </row>
    <row r="137" s="13" customFormat="1">
      <c r="A137" s="13"/>
      <c r="B137" s="236"/>
      <c r="C137" s="237"/>
      <c r="D137" s="231" t="s">
        <v>140</v>
      </c>
      <c r="E137" s="238" t="s">
        <v>1</v>
      </c>
      <c r="F137" s="239" t="s">
        <v>732</v>
      </c>
      <c r="G137" s="237"/>
      <c r="H137" s="238" t="s">
        <v>1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140</v>
      </c>
      <c r="AU137" s="245" t="s">
        <v>86</v>
      </c>
      <c r="AV137" s="13" t="s">
        <v>84</v>
      </c>
      <c r="AW137" s="13" t="s">
        <v>32</v>
      </c>
      <c r="AX137" s="13" t="s">
        <v>76</v>
      </c>
      <c r="AY137" s="245" t="s">
        <v>129</v>
      </c>
    </row>
    <row r="138" s="14" customFormat="1">
      <c r="A138" s="14"/>
      <c r="B138" s="246"/>
      <c r="C138" s="247"/>
      <c r="D138" s="231" t="s">
        <v>140</v>
      </c>
      <c r="E138" s="248" t="s">
        <v>1</v>
      </c>
      <c r="F138" s="249" t="s">
        <v>733</v>
      </c>
      <c r="G138" s="247"/>
      <c r="H138" s="250">
        <v>4.7599999999999998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140</v>
      </c>
      <c r="AU138" s="256" t="s">
        <v>86</v>
      </c>
      <c r="AV138" s="14" t="s">
        <v>86</v>
      </c>
      <c r="AW138" s="14" t="s">
        <v>32</v>
      </c>
      <c r="AX138" s="14" t="s">
        <v>76</v>
      </c>
      <c r="AY138" s="256" t="s">
        <v>129</v>
      </c>
    </row>
    <row r="139" s="13" customFormat="1">
      <c r="A139" s="13"/>
      <c r="B139" s="236"/>
      <c r="C139" s="237"/>
      <c r="D139" s="231" t="s">
        <v>140</v>
      </c>
      <c r="E139" s="238" t="s">
        <v>1</v>
      </c>
      <c r="F139" s="239" t="s">
        <v>734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140</v>
      </c>
      <c r="AU139" s="245" t="s">
        <v>86</v>
      </c>
      <c r="AV139" s="13" t="s">
        <v>84</v>
      </c>
      <c r="AW139" s="13" t="s">
        <v>32</v>
      </c>
      <c r="AX139" s="13" t="s">
        <v>76</v>
      </c>
      <c r="AY139" s="245" t="s">
        <v>129</v>
      </c>
    </row>
    <row r="140" s="14" customFormat="1">
      <c r="A140" s="14"/>
      <c r="B140" s="246"/>
      <c r="C140" s="247"/>
      <c r="D140" s="231" t="s">
        <v>140</v>
      </c>
      <c r="E140" s="248" t="s">
        <v>1</v>
      </c>
      <c r="F140" s="249" t="s">
        <v>735</v>
      </c>
      <c r="G140" s="247"/>
      <c r="H140" s="250">
        <v>33.25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140</v>
      </c>
      <c r="AU140" s="256" t="s">
        <v>86</v>
      </c>
      <c r="AV140" s="14" t="s">
        <v>86</v>
      </c>
      <c r="AW140" s="14" t="s">
        <v>32</v>
      </c>
      <c r="AX140" s="14" t="s">
        <v>76</v>
      </c>
      <c r="AY140" s="256" t="s">
        <v>129</v>
      </c>
    </row>
    <row r="141" s="15" customFormat="1">
      <c r="A141" s="15"/>
      <c r="B141" s="257"/>
      <c r="C141" s="258"/>
      <c r="D141" s="231" t="s">
        <v>140</v>
      </c>
      <c r="E141" s="259" t="s">
        <v>1</v>
      </c>
      <c r="F141" s="260" t="s">
        <v>180</v>
      </c>
      <c r="G141" s="258"/>
      <c r="H141" s="261">
        <v>38.009999999999998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140</v>
      </c>
      <c r="AU141" s="267" t="s">
        <v>86</v>
      </c>
      <c r="AV141" s="15" t="s">
        <v>136</v>
      </c>
      <c r="AW141" s="15" t="s">
        <v>32</v>
      </c>
      <c r="AX141" s="15" t="s">
        <v>84</v>
      </c>
      <c r="AY141" s="267" t="s">
        <v>129</v>
      </c>
    </row>
    <row r="142" s="2" customFormat="1" ht="14.4" customHeight="1">
      <c r="A142" s="38"/>
      <c r="B142" s="39"/>
      <c r="C142" s="218" t="s">
        <v>136</v>
      </c>
      <c r="D142" s="218" t="s">
        <v>131</v>
      </c>
      <c r="E142" s="219" t="s">
        <v>736</v>
      </c>
      <c r="F142" s="220" t="s">
        <v>737</v>
      </c>
      <c r="G142" s="221" t="s">
        <v>738</v>
      </c>
      <c r="H142" s="222">
        <v>8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136</v>
      </c>
      <c r="AT142" s="229" t="s">
        <v>131</v>
      </c>
      <c r="AU142" s="229" t="s">
        <v>86</v>
      </c>
      <c r="AY142" s="17" t="s">
        <v>129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136</v>
      </c>
      <c r="BM142" s="229" t="s">
        <v>739</v>
      </c>
    </row>
    <row r="143" s="2" customFormat="1">
      <c r="A143" s="38"/>
      <c r="B143" s="39"/>
      <c r="C143" s="40"/>
      <c r="D143" s="231" t="s">
        <v>138</v>
      </c>
      <c r="E143" s="40"/>
      <c r="F143" s="232" t="s">
        <v>737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138</v>
      </c>
      <c r="AU143" s="17" t="s">
        <v>86</v>
      </c>
    </row>
    <row r="144" s="13" customFormat="1">
      <c r="A144" s="13"/>
      <c r="B144" s="236"/>
      <c r="C144" s="237"/>
      <c r="D144" s="231" t="s">
        <v>140</v>
      </c>
      <c r="E144" s="238" t="s">
        <v>1</v>
      </c>
      <c r="F144" s="239" t="s">
        <v>740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140</v>
      </c>
      <c r="AU144" s="245" t="s">
        <v>86</v>
      </c>
      <c r="AV144" s="13" t="s">
        <v>84</v>
      </c>
      <c r="AW144" s="13" t="s">
        <v>32</v>
      </c>
      <c r="AX144" s="13" t="s">
        <v>76</v>
      </c>
      <c r="AY144" s="245" t="s">
        <v>129</v>
      </c>
    </row>
    <row r="145" s="13" customFormat="1">
      <c r="A145" s="13"/>
      <c r="B145" s="236"/>
      <c r="C145" s="237"/>
      <c r="D145" s="231" t="s">
        <v>140</v>
      </c>
      <c r="E145" s="238" t="s">
        <v>1</v>
      </c>
      <c r="F145" s="239" t="s">
        <v>741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140</v>
      </c>
      <c r="AU145" s="245" t="s">
        <v>86</v>
      </c>
      <c r="AV145" s="13" t="s">
        <v>84</v>
      </c>
      <c r="AW145" s="13" t="s">
        <v>32</v>
      </c>
      <c r="AX145" s="13" t="s">
        <v>76</v>
      </c>
      <c r="AY145" s="245" t="s">
        <v>129</v>
      </c>
    </row>
    <row r="146" s="14" customFormat="1">
      <c r="A146" s="14"/>
      <c r="B146" s="246"/>
      <c r="C146" s="247"/>
      <c r="D146" s="231" t="s">
        <v>140</v>
      </c>
      <c r="E146" s="248" t="s">
        <v>1</v>
      </c>
      <c r="F146" s="249" t="s">
        <v>181</v>
      </c>
      <c r="G146" s="247"/>
      <c r="H146" s="250">
        <v>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140</v>
      </c>
      <c r="AU146" s="256" t="s">
        <v>86</v>
      </c>
      <c r="AV146" s="14" t="s">
        <v>86</v>
      </c>
      <c r="AW146" s="14" t="s">
        <v>32</v>
      </c>
      <c r="AX146" s="14" t="s">
        <v>84</v>
      </c>
      <c r="AY146" s="256" t="s">
        <v>129</v>
      </c>
    </row>
    <row r="147" s="2" customFormat="1" ht="14.4" customHeight="1">
      <c r="A147" s="38"/>
      <c r="B147" s="39"/>
      <c r="C147" s="218" t="s">
        <v>160</v>
      </c>
      <c r="D147" s="218" t="s">
        <v>131</v>
      </c>
      <c r="E147" s="219" t="s">
        <v>742</v>
      </c>
      <c r="F147" s="220" t="s">
        <v>743</v>
      </c>
      <c r="G147" s="221" t="s">
        <v>146</v>
      </c>
      <c r="H147" s="222">
        <v>2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136</v>
      </c>
      <c r="AT147" s="229" t="s">
        <v>131</v>
      </c>
      <c r="AU147" s="229" t="s">
        <v>86</v>
      </c>
      <c r="AY147" s="17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136</v>
      </c>
      <c r="BM147" s="229" t="s">
        <v>744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745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86</v>
      </c>
    </row>
    <row r="149" s="13" customFormat="1">
      <c r="A149" s="13"/>
      <c r="B149" s="236"/>
      <c r="C149" s="237"/>
      <c r="D149" s="231" t="s">
        <v>140</v>
      </c>
      <c r="E149" s="238" t="s">
        <v>1</v>
      </c>
      <c r="F149" s="239" t="s">
        <v>746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140</v>
      </c>
      <c r="AU149" s="245" t="s">
        <v>86</v>
      </c>
      <c r="AV149" s="13" t="s">
        <v>84</v>
      </c>
      <c r="AW149" s="13" t="s">
        <v>32</v>
      </c>
      <c r="AX149" s="13" t="s">
        <v>76</v>
      </c>
      <c r="AY149" s="245" t="s">
        <v>129</v>
      </c>
    </row>
    <row r="150" s="13" customFormat="1">
      <c r="A150" s="13"/>
      <c r="B150" s="236"/>
      <c r="C150" s="237"/>
      <c r="D150" s="231" t="s">
        <v>140</v>
      </c>
      <c r="E150" s="238" t="s">
        <v>1</v>
      </c>
      <c r="F150" s="239" t="s">
        <v>747</v>
      </c>
      <c r="G150" s="237"/>
      <c r="H150" s="238" t="s">
        <v>1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140</v>
      </c>
      <c r="AU150" s="245" t="s">
        <v>86</v>
      </c>
      <c r="AV150" s="13" t="s">
        <v>84</v>
      </c>
      <c r="AW150" s="13" t="s">
        <v>32</v>
      </c>
      <c r="AX150" s="13" t="s">
        <v>76</v>
      </c>
      <c r="AY150" s="245" t="s">
        <v>129</v>
      </c>
    </row>
    <row r="151" s="13" customFormat="1">
      <c r="A151" s="13"/>
      <c r="B151" s="236"/>
      <c r="C151" s="237"/>
      <c r="D151" s="231" t="s">
        <v>140</v>
      </c>
      <c r="E151" s="238" t="s">
        <v>1</v>
      </c>
      <c r="F151" s="239" t="s">
        <v>748</v>
      </c>
      <c r="G151" s="237"/>
      <c r="H151" s="238" t="s">
        <v>1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140</v>
      </c>
      <c r="AU151" s="245" t="s">
        <v>86</v>
      </c>
      <c r="AV151" s="13" t="s">
        <v>84</v>
      </c>
      <c r="AW151" s="13" t="s">
        <v>32</v>
      </c>
      <c r="AX151" s="13" t="s">
        <v>76</v>
      </c>
      <c r="AY151" s="245" t="s">
        <v>129</v>
      </c>
    </row>
    <row r="152" s="13" customFormat="1">
      <c r="A152" s="13"/>
      <c r="B152" s="236"/>
      <c r="C152" s="237"/>
      <c r="D152" s="231" t="s">
        <v>140</v>
      </c>
      <c r="E152" s="238" t="s">
        <v>1</v>
      </c>
      <c r="F152" s="239" t="s">
        <v>741</v>
      </c>
      <c r="G152" s="237"/>
      <c r="H152" s="238" t="s">
        <v>1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140</v>
      </c>
      <c r="AU152" s="245" t="s">
        <v>86</v>
      </c>
      <c r="AV152" s="13" t="s">
        <v>84</v>
      </c>
      <c r="AW152" s="13" t="s">
        <v>32</v>
      </c>
      <c r="AX152" s="13" t="s">
        <v>76</v>
      </c>
      <c r="AY152" s="245" t="s">
        <v>129</v>
      </c>
    </row>
    <row r="153" s="14" customFormat="1">
      <c r="A153" s="14"/>
      <c r="B153" s="246"/>
      <c r="C153" s="247"/>
      <c r="D153" s="231" t="s">
        <v>140</v>
      </c>
      <c r="E153" s="248" t="s">
        <v>1</v>
      </c>
      <c r="F153" s="249" t="s">
        <v>86</v>
      </c>
      <c r="G153" s="247"/>
      <c r="H153" s="250">
        <v>2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140</v>
      </c>
      <c r="AU153" s="256" t="s">
        <v>86</v>
      </c>
      <c r="AV153" s="14" t="s">
        <v>86</v>
      </c>
      <c r="AW153" s="14" t="s">
        <v>32</v>
      </c>
      <c r="AX153" s="14" t="s">
        <v>84</v>
      </c>
      <c r="AY153" s="256" t="s">
        <v>129</v>
      </c>
    </row>
    <row r="154" s="2" customFormat="1" ht="14.4" customHeight="1">
      <c r="A154" s="38"/>
      <c r="B154" s="39"/>
      <c r="C154" s="218" t="s">
        <v>165</v>
      </c>
      <c r="D154" s="218" t="s">
        <v>131</v>
      </c>
      <c r="E154" s="219" t="s">
        <v>749</v>
      </c>
      <c r="F154" s="220" t="s">
        <v>750</v>
      </c>
      <c r="G154" s="221" t="s">
        <v>146</v>
      </c>
      <c r="H154" s="222">
        <v>2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136</v>
      </c>
      <c r="AT154" s="229" t="s">
        <v>131</v>
      </c>
      <c r="AU154" s="229" t="s">
        <v>86</v>
      </c>
      <c r="AY154" s="17" t="s">
        <v>129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136</v>
      </c>
      <c r="BM154" s="229" t="s">
        <v>751</v>
      </c>
    </row>
    <row r="155" s="2" customFormat="1">
      <c r="A155" s="38"/>
      <c r="B155" s="39"/>
      <c r="C155" s="40"/>
      <c r="D155" s="231" t="s">
        <v>138</v>
      </c>
      <c r="E155" s="40"/>
      <c r="F155" s="232" t="s">
        <v>750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138</v>
      </c>
      <c r="AU155" s="17" t="s">
        <v>86</v>
      </c>
    </row>
    <row r="156" s="13" customFormat="1">
      <c r="A156" s="13"/>
      <c r="B156" s="236"/>
      <c r="C156" s="237"/>
      <c r="D156" s="231" t="s">
        <v>140</v>
      </c>
      <c r="E156" s="238" t="s">
        <v>1</v>
      </c>
      <c r="F156" s="239" t="s">
        <v>752</v>
      </c>
      <c r="G156" s="237"/>
      <c r="H156" s="238" t="s">
        <v>1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140</v>
      </c>
      <c r="AU156" s="245" t="s">
        <v>86</v>
      </c>
      <c r="AV156" s="13" t="s">
        <v>84</v>
      </c>
      <c r="AW156" s="13" t="s">
        <v>32</v>
      </c>
      <c r="AX156" s="13" t="s">
        <v>76</v>
      </c>
      <c r="AY156" s="245" t="s">
        <v>129</v>
      </c>
    </row>
    <row r="157" s="14" customFormat="1">
      <c r="A157" s="14"/>
      <c r="B157" s="246"/>
      <c r="C157" s="247"/>
      <c r="D157" s="231" t="s">
        <v>140</v>
      </c>
      <c r="E157" s="248" t="s">
        <v>1</v>
      </c>
      <c r="F157" s="249" t="s">
        <v>86</v>
      </c>
      <c r="G157" s="247"/>
      <c r="H157" s="250">
        <v>2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140</v>
      </c>
      <c r="AU157" s="256" t="s">
        <v>86</v>
      </c>
      <c r="AV157" s="14" t="s">
        <v>86</v>
      </c>
      <c r="AW157" s="14" t="s">
        <v>32</v>
      </c>
      <c r="AX157" s="14" t="s">
        <v>84</v>
      </c>
      <c r="AY157" s="256" t="s">
        <v>129</v>
      </c>
    </row>
    <row r="158" s="2" customFormat="1" ht="24.15" customHeight="1">
      <c r="A158" s="38"/>
      <c r="B158" s="39"/>
      <c r="C158" s="218" t="s">
        <v>170</v>
      </c>
      <c r="D158" s="218" t="s">
        <v>131</v>
      </c>
      <c r="E158" s="219" t="s">
        <v>753</v>
      </c>
      <c r="F158" s="220" t="s">
        <v>754</v>
      </c>
      <c r="G158" s="221" t="s">
        <v>293</v>
      </c>
      <c r="H158" s="222">
        <v>12</v>
      </c>
      <c r="I158" s="223"/>
      <c r="J158" s="224">
        <f>ROUND(I158*H158,2)</f>
        <v>0</v>
      </c>
      <c r="K158" s="220" t="s">
        <v>135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136</v>
      </c>
      <c r="AT158" s="229" t="s">
        <v>131</v>
      </c>
      <c r="AU158" s="229" t="s">
        <v>86</v>
      </c>
      <c r="AY158" s="17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136</v>
      </c>
      <c r="BM158" s="229" t="s">
        <v>755</v>
      </c>
    </row>
    <row r="159" s="2" customFormat="1">
      <c r="A159" s="38"/>
      <c r="B159" s="39"/>
      <c r="C159" s="40"/>
      <c r="D159" s="231" t="s">
        <v>138</v>
      </c>
      <c r="E159" s="40"/>
      <c r="F159" s="232" t="s">
        <v>756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138</v>
      </c>
      <c r="AU159" s="17" t="s">
        <v>86</v>
      </c>
    </row>
    <row r="160" s="2" customFormat="1" ht="14.4" customHeight="1">
      <c r="A160" s="38"/>
      <c r="B160" s="39"/>
      <c r="C160" s="268" t="s">
        <v>181</v>
      </c>
      <c r="D160" s="268" t="s">
        <v>226</v>
      </c>
      <c r="E160" s="269" t="s">
        <v>757</v>
      </c>
      <c r="F160" s="270" t="s">
        <v>758</v>
      </c>
      <c r="G160" s="271" t="s">
        <v>208</v>
      </c>
      <c r="H160" s="272">
        <v>0.23699999999999999</v>
      </c>
      <c r="I160" s="273"/>
      <c r="J160" s="274">
        <f>ROUND(I160*H160,2)</f>
        <v>0</v>
      </c>
      <c r="K160" s="270" t="s">
        <v>135</v>
      </c>
      <c r="L160" s="275"/>
      <c r="M160" s="276" t="s">
        <v>1</v>
      </c>
      <c r="N160" s="277" t="s">
        <v>41</v>
      </c>
      <c r="O160" s="91"/>
      <c r="P160" s="227">
        <f>O160*H160</f>
        <v>0</v>
      </c>
      <c r="Q160" s="227">
        <v>1</v>
      </c>
      <c r="R160" s="227">
        <f>Q160*H160</f>
        <v>0.23699999999999999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181</v>
      </c>
      <c r="AT160" s="229" t="s">
        <v>226</v>
      </c>
      <c r="AU160" s="229" t="s">
        <v>86</v>
      </c>
      <c r="AY160" s="17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136</v>
      </c>
      <c r="BM160" s="229" t="s">
        <v>759</v>
      </c>
    </row>
    <row r="161" s="2" customFormat="1">
      <c r="A161" s="38"/>
      <c r="B161" s="39"/>
      <c r="C161" s="40"/>
      <c r="D161" s="231" t="s">
        <v>138</v>
      </c>
      <c r="E161" s="40"/>
      <c r="F161" s="232" t="s">
        <v>758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138</v>
      </c>
      <c r="AU161" s="17" t="s">
        <v>86</v>
      </c>
    </row>
    <row r="162" s="14" customFormat="1">
      <c r="A162" s="14"/>
      <c r="B162" s="246"/>
      <c r="C162" s="247"/>
      <c r="D162" s="231" t="s">
        <v>140</v>
      </c>
      <c r="E162" s="248" t="s">
        <v>1</v>
      </c>
      <c r="F162" s="249" t="s">
        <v>760</v>
      </c>
      <c r="G162" s="247"/>
      <c r="H162" s="250">
        <v>0.23699999999999999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140</v>
      </c>
      <c r="AU162" s="256" t="s">
        <v>86</v>
      </c>
      <c r="AV162" s="14" t="s">
        <v>86</v>
      </c>
      <c r="AW162" s="14" t="s">
        <v>32</v>
      </c>
      <c r="AX162" s="14" t="s">
        <v>84</v>
      </c>
      <c r="AY162" s="256" t="s">
        <v>129</v>
      </c>
    </row>
    <row r="163" s="2" customFormat="1" ht="24.15" customHeight="1">
      <c r="A163" s="38"/>
      <c r="B163" s="39"/>
      <c r="C163" s="218" t="s">
        <v>190</v>
      </c>
      <c r="D163" s="218" t="s">
        <v>131</v>
      </c>
      <c r="E163" s="219" t="s">
        <v>200</v>
      </c>
      <c r="F163" s="220" t="s">
        <v>201</v>
      </c>
      <c r="G163" s="221" t="s">
        <v>184</v>
      </c>
      <c r="H163" s="222">
        <v>19.164999999999999</v>
      </c>
      <c r="I163" s="223"/>
      <c r="J163" s="224">
        <f>ROUND(I163*H163,2)</f>
        <v>0</v>
      </c>
      <c r="K163" s="220" t="s">
        <v>135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136</v>
      </c>
      <c r="AT163" s="229" t="s">
        <v>131</v>
      </c>
      <c r="AU163" s="229" t="s">
        <v>86</v>
      </c>
      <c r="AY163" s="17" t="s">
        <v>129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136</v>
      </c>
      <c r="BM163" s="229" t="s">
        <v>761</v>
      </c>
    </row>
    <row r="164" s="2" customFormat="1">
      <c r="A164" s="38"/>
      <c r="B164" s="39"/>
      <c r="C164" s="40"/>
      <c r="D164" s="231" t="s">
        <v>138</v>
      </c>
      <c r="E164" s="40"/>
      <c r="F164" s="232" t="s">
        <v>203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138</v>
      </c>
      <c r="AU164" s="17" t="s">
        <v>86</v>
      </c>
    </row>
    <row r="165" s="2" customFormat="1" ht="24.15" customHeight="1">
      <c r="A165" s="38"/>
      <c r="B165" s="39"/>
      <c r="C165" s="218" t="s">
        <v>199</v>
      </c>
      <c r="D165" s="218" t="s">
        <v>131</v>
      </c>
      <c r="E165" s="219" t="s">
        <v>762</v>
      </c>
      <c r="F165" s="220" t="s">
        <v>763</v>
      </c>
      <c r="G165" s="221" t="s">
        <v>184</v>
      </c>
      <c r="H165" s="222">
        <v>19.164999999999999</v>
      </c>
      <c r="I165" s="223"/>
      <c r="J165" s="224">
        <f>ROUND(I165*H165,2)</f>
        <v>0</v>
      </c>
      <c r="K165" s="220" t="s">
        <v>135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136</v>
      </c>
      <c r="AT165" s="229" t="s">
        <v>131</v>
      </c>
      <c r="AU165" s="229" t="s">
        <v>86</v>
      </c>
      <c r="AY165" s="17" t="s">
        <v>129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136</v>
      </c>
      <c r="BM165" s="229" t="s">
        <v>764</v>
      </c>
    </row>
    <row r="166" s="2" customFormat="1">
      <c r="A166" s="38"/>
      <c r="B166" s="39"/>
      <c r="C166" s="40"/>
      <c r="D166" s="231" t="s">
        <v>138</v>
      </c>
      <c r="E166" s="40"/>
      <c r="F166" s="232" t="s">
        <v>765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138</v>
      </c>
      <c r="AU166" s="17" t="s">
        <v>86</v>
      </c>
    </row>
    <row r="167" s="13" customFormat="1">
      <c r="A167" s="13"/>
      <c r="B167" s="236"/>
      <c r="C167" s="237"/>
      <c r="D167" s="231" t="s">
        <v>140</v>
      </c>
      <c r="E167" s="238" t="s">
        <v>1</v>
      </c>
      <c r="F167" s="239" t="s">
        <v>766</v>
      </c>
      <c r="G167" s="237"/>
      <c r="H167" s="238" t="s">
        <v>1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140</v>
      </c>
      <c r="AU167" s="245" t="s">
        <v>86</v>
      </c>
      <c r="AV167" s="13" t="s">
        <v>84</v>
      </c>
      <c r="AW167" s="13" t="s">
        <v>32</v>
      </c>
      <c r="AX167" s="13" t="s">
        <v>76</v>
      </c>
      <c r="AY167" s="245" t="s">
        <v>129</v>
      </c>
    </row>
    <row r="168" s="14" customFormat="1">
      <c r="A168" s="14"/>
      <c r="B168" s="246"/>
      <c r="C168" s="247"/>
      <c r="D168" s="231" t="s">
        <v>140</v>
      </c>
      <c r="E168" s="248" t="s">
        <v>1</v>
      </c>
      <c r="F168" s="249" t="s">
        <v>767</v>
      </c>
      <c r="G168" s="247"/>
      <c r="H168" s="250">
        <v>11.130000000000001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140</v>
      </c>
      <c r="AU168" s="256" t="s">
        <v>86</v>
      </c>
      <c r="AV168" s="14" t="s">
        <v>86</v>
      </c>
      <c r="AW168" s="14" t="s">
        <v>32</v>
      </c>
      <c r="AX168" s="14" t="s">
        <v>76</v>
      </c>
      <c r="AY168" s="256" t="s">
        <v>129</v>
      </c>
    </row>
    <row r="169" s="14" customFormat="1">
      <c r="A169" s="14"/>
      <c r="B169" s="246"/>
      <c r="C169" s="247"/>
      <c r="D169" s="231" t="s">
        <v>140</v>
      </c>
      <c r="E169" s="248" t="s">
        <v>1</v>
      </c>
      <c r="F169" s="249" t="s">
        <v>768</v>
      </c>
      <c r="G169" s="247"/>
      <c r="H169" s="250">
        <v>4.2350000000000003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140</v>
      </c>
      <c r="AU169" s="256" t="s">
        <v>86</v>
      </c>
      <c r="AV169" s="14" t="s">
        <v>86</v>
      </c>
      <c r="AW169" s="14" t="s">
        <v>32</v>
      </c>
      <c r="AX169" s="14" t="s">
        <v>76</v>
      </c>
      <c r="AY169" s="256" t="s">
        <v>129</v>
      </c>
    </row>
    <row r="170" s="14" customFormat="1">
      <c r="A170" s="14"/>
      <c r="B170" s="246"/>
      <c r="C170" s="247"/>
      <c r="D170" s="231" t="s">
        <v>140</v>
      </c>
      <c r="E170" s="248" t="s">
        <v>1</v>
      </c>
      <c r="F170" s="249" t="s">
        <v>769</v>
      </c>
      <c r="G170" s="247"/>
      <c r="H170" s="250">
        <v>3.7999999999999998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140</v>
      </c>
      <c r="AU170" s="256" t="s">
        <v>86</v>
      </c>
      <c r="AV170" s="14" t="s">
        <v>86</v>
      </c>
      <c r="AW170" s="14" t="s">
        <v>32</v>
      </c>
      <c r="AX170" s="14" t="s">
        <v>76</v>
      </c>
      <c r="AY170" s="256" t="s">
        <v>129</v>
      </c>
    </row>
    <row r="171" s="15" customFormat="1">
      <c r="A171" s="15"/>
      <c r="B171" s="257"/>
      <c r="C171" s="258"/>
      <c r="D171" s="231" t="s">
        <v>140</v>
      </c>
      <c r="E171" s="259" t="s">
        <v>1</v>
      </c>
      <c r="F171" s="260" t="s">
        <v>180</v>
      </c>
      <c r="G171" s="258"/>
      <c r="H171" s="261">
        <v>19.165000000000003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7" t="s">
        <v>140</v>
      </c>
      <c r="AU171" s="267" t="s">
        <v>86</v>
      </c>
      <c r="AV171" s="15" t="s">
        <v>136</v>
      </c>
      <c r="AW171" s="15" t="s">
        <v>32</v>
      </c>
      <c r="AX171" s="15" t="s">
        <v>84</v>
      </c>
      <c r="AY171" s="267" t="s">
        <v>129</v>
      </c>
    </row>
    <row r="172" s="2" customFormat="1" ht="24.15" customHeight="1">
      <c r="A172" s="38"/>
      <c r="B172" s="39"/>
      <c r="C172" s="218" t="s">
        <v>205</v>
      </c>
      <c r="D172" s="218" t="s">
        <v>131</v>
      </c>
      <c r="E172" s="219" t="s">
        <v>206</v>
      </c>
      <c r="F172" s="220" t="s">
        <v>207</v>
      </c>
      <c r="G172" s="221" t="s">
        <v>208</v>
      </c>
      <c r="H172" s="222">
        <v>32.006</v>
      </c>
      <c r="I172" s="223"/>
      <c r="J172" s="224">
        <f>ROUND(I172*H172,2)</f>
        <v>0</v>
      </c>
      <c r="K172" s="220" t="s">
        <v>135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136</v>
      </c>
      <c r="AT172" s="229" t="s">
        <v>131</v>
      </c>
      <c r="AU172" s="229" t="s">
        <v>86</v>
      </c>
      <c r="AY172" s="17" t="s">
        <v>129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136</v>
      </c>
      <c r="BM172" s="229" t="s">
        <v>770</v>
      </c>
    </row>
    <row r="173" s="2" customFormat="1">
      <c r="A173" s="38"/>
      <c r="B173" s="39"/>
      <c r="C173" s="40"/>
      <c r="D173" s="231" t="s">
        <v>138</v>
      </c>
      <c r="E173" s="40"/>
      <c r="F173" s="232" t="s">
        <v>210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138</v>
      </c>
      <c r="AU173" s="17" t="s">
        <v>86</v>
      </c>
    </row>
    <row r="174" s="14" customFormat="1">
      <c r="A174" s="14"/>
      <c r="B174" s="246"/>
      <c r="C174" s="247"/>
      <c r="D174" s="231" t="s">
        <v>140</v>
      </c>
      <c r="E174" s="248" t="s">
        <v>1</v>
      </c>
      <c r="F174" s="249" t="s">
        <v>771</v>
      </c>
      <c r="G174" s="247"/>
      <c r="H174" s="250">
        <v>32.006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140</v>
      </c>
      <c r="AU174" s="256" t="s">
        <v>86</v>
      </c>
      <c r="AV174" s="14" t="s">
        <v>86</v>
      </c>
      <c r="AW174" s="14" t="s">
        <v>32</v>
      </c>
      <c r="AX174" s="14" t="s">
        <v>84</v>
      </c>
      <c r="AY174" s="256" t="s">
        <v>129</v>
      </c>
    </row>
    <row r="175" s="2" customFormat="1" ht="14.4" customHeight="1">
      <c r="A175" s="38"/>
      <c r="B175" s="39"/>
      <c r="C175" s="218" t="s">
        <v>212</v>
      </c>
      <c r="D175" s="218" t="s">
        <v>131</v>
      </c>
      <c r="E175" s="219" t="s">
        <v>213</v>
      </c>
      <c r="F175" s="220" t="s">
        <v>214</v>
      </c>
      <c r="G175" s="221" t="s">
        <v>184</v>
      </c>
      <c r="H175" s="222">
        <v>19.164999999999999</v>
      </c>
      <c r="I175" s="223"/>
      <c r="J175" s="224">
        <f>ROUND(I175*H175,2)</f>
        <v>0</v>
      </c>
      <c r="K175" s="220" t="s">
        <v>135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136</v>
      </c>
      <c r="AT175" s="229" t="s">
        <v>131</v>
      </c>
      <c r="AU175" s="229" t="s">
        <v>86</v>
      </c>
      <c r="AY175" s="17" t="s">
        <v>129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136</v>
      </c>
      <c r="BM175" s="229" t="s">
        <v>772</v>
      </c>
    </row>
    <row r="176" s="2" customFormat="1">
      <c r="A176" s="38"/>
      <c r="B176" s="39"/>
      <c r="C176" s="40"/>
      <c r="D176" s="231" t="s">
        <v>138</v>
      </c>
      <c r="E176" s="40"/>
      <c r="F176" s="232" t="s">
        <v>216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138</v>
      </c>
      <c r="AU176" s="17" t="s">
        <v>86</v>
      </c>
    </row>
    <row r="177" s="2" customFormat="1" ht="24.15" customHeight="1">
      <c r="A177" s="38"/>
      <c r="B177" s="39"/>
      <c r="C177" s="218" t="s">
        <v>218</v>
      </c>
      <c r="D177" s="218" t="s">
        <v>131</v>
      </c>
      <c r="E177" s="219" t="s">
        <v>773</v>
      </c>
      <c r="F177" s="220" t="s">
        <v>774</v>
      </c>
      <c r="G177" s="221" t="s">
        <v>184</v>
      </c>
      <c r="H177" s="222">
        <v>51.134999999999998</v>
      </c>
      <c r="I177" s="223"/>
      <c r="J177" s="224">
        <f>ROUND(I177*H177,2)</f>
        <v>0</v>
      </c>
      <c r="K177" s="220" t="s">
        <v>135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136</v>
      </c>
      <c r="AT177" s="229" t="s">
        <v>131</v>
      </c>
      <c r="AU177" s="229" t="s">
        <v>86</v>
      </c>
      <c r="AY177" s="17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136</v>
      </c>
      <c r="BM177" s="229" t="s">
        <v>775</v>
      </c>
    </row>
    <row r="178" s="2" customFormat="1">
      <c r="A178" s="38"/>
      <c r="B178" s="39"/>
      <c r="C178" s="40"/>
      <c r="D178" s="231" t="s">
        <v>138</v>
      </c>
      <c r="E178" s="40"/>
      <c r="F178" s="232" t="s">
        <v>776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138</v>
      </c>
      <c r="AU178" s="17" t="s">
        <v>86</v>
      </c>
    </row>
    <row r="179" s="14" customFormat="1">
      <c r="A179" s="14"/>
      <c r="B179" s="246"/>
      <c r="C179" s="247"/>
      <c r="D179" s="231" t="s">
        <v>140</v>
      </c>
      <c r="E179" s="248" t="s">
        <v>1</v>
      </c>
      <c r="F179" s="249" t="s">
        <v>777</v>
      </c>
      <c r="G179" s="247"/>
      <c r="H179" s="250">
        <v>51.134999999999998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140</v>
      </c>
      <c r="AU179" s="256" t="s">
        <v>86</v>
      </c>
      <c r="AV179" s="14" t="s">
        <v>86</v>
      </c>
      <c r="AW179" s="14" t="s">
        <v>32</v>
      </c>
      <c r="AX179" s="14" t="s">
        <v>84</v>
      </c>
      <c r="AY179" s="256" t="s">
        <v>129</v>
      </c>
    </row>
    <row r="180" s="2" customFormat="1" ht="24.15" customHeight="1">
      <c r="A180" s="38"/>
      <c r="B180" s="39"/>
      <c r="C180" s="218" t="s">
        <v>225</v>
      </c>
      <c r="D180" s="218" t="s">
        <v>131</v>
      </c>
      <c r="E180" s="219" t="s">
        <v>778</v>
      </c>
      <c r="F180" s="220" t="s">
        <v>779</v>
      </c>
      <c r="G180" s="221" t="s">
        <v>184</v>
      </c>
      <c r="H180" s="222">
        <v>11.130000000000001</v>
      </c>
      <c r="I180" s="223"/>
      <c r="J180" s="224">
        <f>ROUND(I180*H180,2)</f>
        <v>0</v>
      </c>
      <c r="K180" s="220" t="s">
        <v>135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136</v>
      </c>
      <c r="AT180" s="229" t="s">
        <v>131</v>
      </c>
      <c r="AU180" s="229" t="s">
        <v>86</v>
      </c>
      <c r="AY180" s="17" t="s">
        <v>129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136</v>
      </c>
      <c r="BM180" s="229" t="s">
        <v>780</v>
      </c>
    </row>
    <row r="181" s="2" customFormat="1">
      <c r="A181" s="38"/>
      <c r="B181" s="39"/>
      <c r="C181" s="40"/>
      <c r="D181" s="231" t="s">
        <v>138</v>
      </c>
      <c r="E181" s="40"/>
      <c r="F181" s="232" t="s">
        <v>781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138</v>
      </c>
      <c r="AU181" s="17" t="s">
        <v>86</v>
      </c>
    </row>
    <row r="182" s="13" customFormat="1">
      <c r="A182" s="13"/>
      <c r="B182" s="236"/>
      <c r="C182" s="237"/>
      <c r="D182" s="231" t="s">
        <v>140</v>
      </c>
      <c r="E182" s="238" t="s">
        <v>1</v>
      </c>
      <c r="F182" s="239" t="s">
        <v>782</v>
      </c>
      <c r="G182" s="237"/>
      <c r="H182" s="238" t="s">
        <v>1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140</v>
      </c>
      <c r="AU182" s="245" t="s">
        <v>86</v>
      </c>
      <c r="AV182" s="13" t="s">
        <v>84</v>
      </c>
      <c r="AW182" s="13" t="s">
        <v>32</v>
      </c>
      <c r="AX182" s="13" t="s">
        <v>76</v>
      </c>
      <c r="AY182" s="245" t="s">
        <v>129</v>
      </c>
    </row>
    <row r="183" s="14" customFormat="1">
      <c r="A183" s="14"/>
      <c r="B183" s="246"/>
      <c r="C183" s="247"/>
      <c r="D183" s="231" t="s">
        <v>140</v>
      </c>
      <c r="E183" s="248" t="s">
        <v>1</v>
      </c>
      <c r="F183" s="249" t="s">
        <v>783</v>
      </c>
      <c r="G183" s="247"/>
      <c r="H183" s="250">
        <v>11.130000000000001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140</v>
      </c>
      <c r="AU183" s="256" t="s">
        <v>86</v>
      </c>
      <c r="AV183" s="14" t="s">
        <v>86</v>
      </c>
      <c r="AW183" s="14" t="s">
        <v>32</v>
      </c>
      <c r="AX183" s="14" t="s">
        <v>84</v>
      </c>
      <c r="AY183" s="256" t="s">
        <v>129</v>
      </c>
    </row>
    <row r="184" s="2" customFormat="1" ht="14.4" customHeight="1">
      <c r="A184" s="38"/>
      <c r="B184" s="39"/>
      <c r="C184" s="268" t="s">
        <v>8</v>
      </c>
      <c r="D184" s="268" t="s">
        <v>226</v>
      </c>
      <c r="E184" s="269" t="s">
        <v>784</v>
      </c>
      <c r="F184" s="270" t="s">
        <v>785</v>
      </c>
      <c r="G184" s="271" t="s">
        <v>208</v>
      </c>
      <c r="H184" s="272">
        <v>22.260000000000002</v>
      </c>
      <c r="I184" s="273"/>
      <c r="J184" s="274">
        <f>ROUND(I184*H184,2)</f>
        <v>0</v>
      </c>
      <c r="K184" s="270" t="s">
        <v>135</v>
      </c>
      <c r="L184" s="275"/>
      <c r="M184" s="276" t="s">
        <v>1</v>
      </c>
      <c r="N184" s="277" t="s">
        <v>41</v>
      </c>
      <c r="O184" s="91"/>
      <c r="P184" s="227">
        <f>O184*H184</f>
        <v>0</v>
      </c>
      <c r="Q184" s="227">
        <v>1</v>
      </c>
      <c r="R184" s="227">
        <f>Q184*H184</f>
        <v>22.260000000000002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181</v>
      </c>
      <c r="AT184" s="229" t="s">
        <v>226</v>
      </c>
      <c r="AU184" s="229" t="s">
        <v>86</v>
      </c>
      <c r="AY184" s="17" t="s">
        <v>129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136</v>
      </c>
      <c r="BM184" s="229" t="s">
        <v>786</v>
      </c>
    </row>
    <row r="185" s="2" customFormat="1">
      <c r="A185" s="38"/>
      <c r="B185" s="39"/>
      <c r="C185" s="40"/>
      <c r="D185" s="231" t="s">
        <v>138</v>
      </c>
      <c r="E185" s="40"/>
      <c r="F185" s="232" t="s">
        <v>785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138</v>
      </c>
      <c r="AU185" s="17" t="s">
        <v>86</v>
      </c>
    </row>
    <row r="186" s="14" customFormat="1">
      <c r="A186" s="14"/>
      <c r="B186" s="246"/>
      <c r="C186" s="247"/>
      <c r="D186" s="231" t="s">
        <v>140</v>
      </c>
      <c r="E186" s="248" t="s">
        <v>1</v>
      </c>
      <c r="F186" s="249" t="s">
        <v>787</v>
      </c>
      <c r="G186" s="247"/>
      <c r="H186" s="250">
        <v>22.260000000000002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140</v>
      </c>
      <c r="AU186" s="256" t="s">
        <v>86</v>
      </c>
      <c r="AV186" s="14" t="s">
        <v>86</v>
      </c>
      <c r="AW186" s="14" t="s">
        <v>32</v>
      </c>
      <c r="AX186" s="14" t="s">
        <v>84</v>
      </c>
      <c r="AY186" s="256" t="s">
        <v>129</v>
      </c>
    </row>
    <row r="187" s="12" customFormat="1" ht="22.8" customHeight="1">
      <c r="A187" s="12"/>
      <c r="B187" s="202"/>
      <c r="C187" s="203"/>
      <c r="D187" s="204" t="s">
        <v>75</v>
      </c>
      <c r="E187" s="216" t="s">
        <v>86</v>
      </c>
      <c r="F187" s="216" t="s">
        <v>289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SUM(P188:P203)</f>
        <v>0</v>
      </c>
      <c r="Q187" s="210"/>
      <c r="R187" s="211">
        <f>SUM(R188:R203)</f>
        <v>10.065833600000001</v>
      </c>
      <c r="S187" s="210"/>
      <c r="T187" s="212">
        <f>SUM(T188:T203)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84</v>
      </c>
      <c r="AT187" s="214" t="s">
        <v>75</v>
      </c>
      <c r="AU187" s="214" t="s">
        <v>84</v>
      </c>
      <c r="AY187" s="213" t="s">
        <v>129</v>
      </c>
      <c r="BK187" s="215">
        <f>SUM(BK188:BK203)</f>
        <v>0</v>
      </c>
    </row>
    <row r="188" s="2" customFormat="1" ht="24.15" customHeight="1">
      <c r="A188" s="38"/>
      <c r="B188" s="39"/>
      <c r="C188" s="218" t="s">
        <v>237</v>
      </c>
      <c r="D188" s="218" t="s">
        <v>131</v>
      </c>
      <c r="E188" s="219" t="s">
        <v>788</v>
      </c>
      <c r="F188" s="220" t="s">
        <v>789</v>
      </c>
      <c r="G188" s="221" t="s">
        <v>293</v>
      </c>
      <c r="H188" s="222">
        <v>220</v>
      </c>
      <c r="I188" s="223"/>
      <c r="J188" s="224">
        <f>ROUND(I188*H188,2)</f>
        <v>0</v>
      </c>
      <c r="K188" s="220" t="s">
        <v>135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0.00022000000000000001</v>
      </c>
      <c r="R188" s="227">
        <f>Q188*H188</f>
        <v>0.048399999999999999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136</v>
      </c>
      <c r="AT188" s="229" t="s">
        <v>131</v>
      </c>
      <c r="AU188" s="229" t="s">
        <v>86</v>
      </c>
      <c r="AY188" s="17" t="s">
        <v>129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136</v>
      </c>
      <c r="BM188" s="229" t="s">
        <v>790</v>
      </c>
    </row>
    <row r="189" s="2" customFormat="1">
      <c r="A189" s="38"/>
      <c r="B189" s="39"/>
      <c r="C189" s="40"/>
      <c r="D189" s="231" t="s">
        <v>138</v>
      </c>
      <c r="E189" s="40"/>
      <c r="F189" s="232" t="s">
        <v>791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86</v>
      </c>
    </row>
    <row r="190" s="13" customFormat="1">
      <c r="A190" s="13"/>
      <c r="B190" s="236"/>
      <c r="C190" s="237"/>
      <c r="D190" s="231" t="s">
        <v>140</v>
      </c>
      <c r="E190" s="238" t="s">
        <v>1</v>
      </c>
      <c r="F190" s="239" t="s">
        <v>792</v>
      </c>
      <c r="G190" s="237"/>
      <c r="H190" s="238" t="s">
        <v>1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140</v>
      </c>
      <c r="AU190" s="245" t="s">
        <v>86</v>
      </c>
      <c r="AV190" s="13" t="s">
        <v>84</v>
      </c>
      <c r="AW190" s="13" t="s">
        <v>32</v>
      </c>
      <c r="AX190" s="13" t="s">
        <v>76</v>
      </c>
      <c r="AY190" s="245" t="s">
        <v>129</v>
      </c>
    </row>
    <row r="191" s="14" customFormat="1">
      <c r="A191" s="14"/>
      <c r="B191" s="246"/>
      <c r="C191" s="247"/>
      <c r="D191" s="231" t="s">
        <v>140</v>
      </c>
      <c r="E191" s="248" t="s">
        <v>1</v>
      </c>
      <c r="F191" s="249" t="s">
        <v>793</v>
      </c>
      <c r="G191" s="247"/>
      <c r="H191" s="250">
        <v>220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140</v>
      </c>
      <c r="AU191" s="256" t="s">
        <v>86</v>
      </c>
      <c r="AV191" s="14" t="s">
        <v>86</v>
      </c>
      <c r="AW191" s="14" t="s">
        <v>32</v>
      </c>
      <c r="AX191" s="14" t="s">
        <v>84</v>
      </c>
      <c r="AY191" s="256" t="s">
        <v>129</v>
      </c>
    </row>
    <row r="192" s="2" customFormat="1" ht="14.4" customHeight="1">
      <c r="A192" s="38"/>
      <c r="B192" s="39"/>
      <c r="C192" s="218" t="s">
        <v>243</v>
      </c>
      <c r="D192" s="218" t="s">
        <v>131</v>
      </c>
      <c r="E192" s="219" t="s">
        <v>794</v>
      </c>
      <c r="F192" s="220" t="s">
        <v>795</v>
      </c>
      <c r="G192" s="221" t="s">
        <v>184</v>
      </c>
      <c r="H192" s="222">
        <v>3.8399999999999999</v>
      </c>
      <c r="I192" s="223"/>
      <c r="J192" s="224">
        <f>ROUND(I192*H192,2)</f>
        <v>0</v>
      </c>
      <c r="K192" s="220" t="s">
        <v>135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2.45329</v>
      </c>
      <c r="R192" s="227">
        <f>Q192*H192</f>
        <v>9.4206336000000004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136</v>
      </c>
      <c r="AT192" s="229" t="s">
        <v>131</v>
      </c>
      <c r="AU192" s="229" t="s">
        <v>86</v>
      </c>
      <c r="AY192" s="17" t="s">
        <v>129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136</v>
      </c>
      <c r="BM192" s="229" t="s">
        <v>796</v>
      </c>
    </row>
    <row r="193" s="2" customFormat="1">
      <c r="A193" s="38"/>
      <c r="B193" s="39"/>
      <c r="C193" s="40"/>
      <c r="D193" s="231" t="s">
        <v>138</v>
      </c>
      <c r="E193" s="40"/>
      <c r="F193" s="232" t="s">
        <v>797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138</v>
      </c>
      <c r="AU193" s="17" t="s">
        <v>86</v>
      </c>
    </row>
    <row r="194" s="14" customFormat="1">
      <c r="A194" s="14"/>
      <c r="B194" s="246"/>
      <c r="C194" s="247"/>
      <c r="D194" s="231" t="s">
        <v>140</v>
      </c>
      <c r="E194" s="248" t="s">
        <v>1</v>
      </c>
      <c r="F194" s="249" t="s">
        <v>724</v>
      </c>
      <c r="G194" s="247"/>
      <c r="H194" s="250">
        <v>3.8399999999999999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140</v>
      </c>
      <c r="AU194" s="256" t="s">
        <v>86</v>
      </c>
      <c r="AV194" s="14" t="s">
        <v>86</v>
      </c>
      <c r="AW194" s="14" t="s">
        <v>32</v>
      </c>
      <c r="AX194" s="14" t="s">
        <v>84</v>
      </c>
      <c r="AY194" s="256" t="s">
        <v>129</v>
      </c>
    </row>
    <row r="195" s="13" customFormat="1">
      <c r="A195" s="13"/>
      <c r="B195" s="236"/>
      <c r="C195" s="237"/>
      <c r="D195" s="231" t="s">
        <v>140</v>
      </c>
      <c r="E195" s="238" t="s">
        <v>1</v>
      </c>
      <c r="F195" s="239" t="s">
        <v>798</v>
      </c>
      <c r="G195" s="237"/>
      <c r="H195" s="238" t="s">
        <v>1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140</v>
      </c>
      <c r="AU195" s="245" t="s">
        <v>86</v>
      </c>
      <c r="AV195" s="13" t="s">
        <v>84</v>
      </c>
      <c r="AW195" s="13" t="s">
        <v>32</v>
      </c>
      <c r="AX195" s="13" t="s">
        <v>76</v>
      </c>
      <c r="AY195" s="245" t="s">
        <v>129</v>
      </c>
    </row>
    <row r="196" s="2" customFormat="1" ht="14.4" customHeight="1">
      <c r="A196" s="38"/>
      <c r="B196" s="39"/>
      <c r="C196" s="268" t="s">
        <v>249</v>
      </c>
      <c r="D196" s="268" t="s">
        <v>226</v>
      </c>
      <c r="E196" s="269" t="s">
        <v>799</v>
      </c>
      <c r="F196" s="270" t="s">
        <v>800</v>
      </c>
      <c r="G196" s="271" t="s">
        <v>146</v>
      </c>
      <c r="H196" s="272">
        <v>4</v>
      </c>
      <c r="I196" s="273"/>
      <c r="J196" s="274">
        <f>ROUND(I196*H196,2)</f>
        <v>0</v>
      </c>
      <c r="K196" s="270" t="s">
        <v>1</v>
      </c>
      <c r="L196" s="275"/>
      <c r="M196" s="276" t="s">
        <v>1</v>
      </c>
      <c r="N196" s="277" t="s">
        <v>41</v>
      </c>
      <c r="O196" s="91"/>
      <c r="P196" s="227">
        <f>O196*H196</f>
        <v>0</v>
      </c>
      <c r="Q196" s="227">
        <v>0.024199999999999999</v>
      </c>
      <c r="R196" s="227">
        <f>Q196*H196</f>
        <v>0.096799999999999997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181</v>
      </c>
      <c r="AT196" s="229" t="s">
        <v>226</v>
      </c>
      <c r="AU196" s="229" t="s">
        <v>86</v>
      </c>
      <c r="AY196" s="17" t="s">
        <v>129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136</v>
      </c>
      <c r="BM196" s="229" t="s">
        <v>801</v>
      </c>
    </row>
    <row r="197" s="2" customFormat="1">
      <c r="A197" s="38"/>
      <c r="B197" s="39"/>
      <c r="C197" s="40"/>
      <c r="D197" s="231" t="s">
        <v>138</v>
      </c>
      <c r="E197" s="40"/>
      <c r="F197" s="232" t="s">
        <v>800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138</v>
      </c>
      <c r="AU197" s="17" t="s">
        <v>86</v>
      </c>
    </row>
    <row r="198" s="2" customFormat="1" ht="14.4" customHeight="1">
      <c r="A198" s="38"/>
      <c r="B198" s="39"/>
      <c r="C198" s="218" t="s">
        <v>254</v>
      </c>
      <c r="D198" s="218" t="s">
        <v>131</v>
      </c>
      <c r="E198" s="219" t="s">
        <v>802</v>
      </c>
      <c r="F198" s="220" t="s">
        <v>803</v>
      </c>
      <c r="G198" s="221" t="s">
        <v>146</v>
      </c>
      <c r="H198" s="222">
        <v>4</v>
      </c>
      <c r="I198" s="223"/>
      <c r="J198" s="224">
        <f>ROUND(I198*H198,2)</f>
        <v>0</v>
      </c>
      <c r="K198" s="220" t="s">
        <v>135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136</v>
      </c>
      <c r="AT198" s="229" t="s">
        <v>131</v>
      </c>
      <c r="AU198" s="229" t="s">
        <v>86</v>
      </c>
      <c r="AY198" s="17" t="s">
        <v>129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136</v>
      </c>
      <c r="BM198" s="229" t="s">
        <v>804</v>
      </c>
    </row>
    <row r="199" s="2" customFormat="1">
      <c r="A199" s="38"/>
      <c r="B199" s="39"/>
      <c r="C199" s="40"/>
      <c r="D199" s="231" t="s">
        <v>138</v>
      </c>
      <c r="E199" s="40"/>
      <c r="F199" s="232" t="s">
        <v>805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138</v>
      </c>
      <c r="AU199" s="17" t="s">
        <v>86</v>
      </c>
    </row>
    <row r="200" s="2" customFormat="1" ht="14.4" customHeight="1">
      <c r="A200" s="38"/>
      <c r="B200" s="39"/>
      <c r="C200" s="268" t="s">
        <v>260</v>
      </c>
      <c r="D200" s="268" t="s">
        <v>226</v>
      </c>
      <c r="E200" s="269" t="s">
        <v>806</v>
      </c>
      <c r="F200" s="270" t="s">
        <v>807</v>
      </c>
      <c r="G200" s="271" t="s">
        <v>208</v>
      </c>
      <c r="H200" s="272">
        <v>0.5</v>
      </c>
      <c r="I200" s="273"/>
      <c r="J200" s="274">
        <f>ROUND(I200*H200,2)</f>
        <v>0</v>
      </c>
      <c r="K200" s="270" t="s">
        <v>135</v>
      </c>
      <c r="L200" s="275"/>
      <c r="M200" s="276" t="s">
        <v>1</v>
      </c>
      <c r="N200" s="277" t="s">
        <v>41</v>
      </c>
      <c r="O200" s="91"/>
      <c r="P200" s="227">
        <f>O200*H200</f>
        <v>0</v>
      </c>
      <c r="Q200" s="227">
        <v>1</v>
      </c>
      <c r="R200" s="227">
        <f>Q200*H200</f>
        <v>0.5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181</v>
      </c>
      <c r="AT200" s="229" t="s">
        <v>226</v>
      </c>
      <c r="AU200" s="229" t="s">
        <v>86</v>
      </c>
      <c r="AY200" s="17" t="s">
        <v>129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136</v>
      </c>
      <c r="BM200" s="229" t="s">
        <v>808</v>
      </c>
    </row>
    <row r="201" s="2" customFormat="1">
      <c r="A201" s="38"/>
      <c r="B201" s="39"/>
      <c r="C201" s="40"/>
      <c r="D201" s="231" t="s">
        <v>138</v>
      </c>
      <c r="E201" s="40"/>
      <c r="F201" s="232" t="s">
        <v>807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138</v>
      </c>
      <c r="AU201" s="17" t="s">
        <v>86</v>
      </c>
    </row>
    <row r="202" s="13" customFormat="1">
      <c r="A202" s="13"/>
      <c r="B202" s="236"/>
      <c r="C202" s="237"/>
      <c r="D202" s="231" t="s">
        <v>140</v>
      </c>
      <c r="E202" s="238" t="s">
        <v>1</v>
      </c>
      <c r="F202" s="239" t="s">
        <v>809</v>
      </c>
      <c r="G202" s="237"/>
      <c r="H202" s="238" t="s">
        <v>1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140</v>
      </c>
      <c r="AU202" s="245" t="s">
        <v>86</v>
      </c>
      <c r="AV202" s="13" t="s">
        <v>84</v>
      </c>
      <c r="AW202" s="13" t="s">
        <v>32</v>
      </c>
      <c r="AX202" s="13" t="s">
        <v>76</v>
      </c>
      <c r="AY202" s="245" t="s">
        <v>129</v>
      </c>
    </row>
    <row r="203" s="14" customFormat="1">
      <c r="A203" s="14"/>
      <c r="B203" s="246"/>
      <c r="C203" s="247"/>
      <c r="D203" s="231" t="s">
        <v>140</v>
      </c>
      <c r="E203" s="248" t="s">
        <v>1</v>
      </c>
      <c r="F203" s="249" t="s">
        <v>810</v>
      </c>
      <c r="G203" s="247"/>
      <c r="H203" s="250">
        <v>0.5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140</v>
      </c>
      <c r="AU203" s="256" t="s">
        <v>86</v>
      </c>
      <c r="AV203" s="14" t="s">
        <v>86</v>
      </c>
      <c r="AW203" s="14" t="s">
        <v>32</v>
      </c>
      <c r="AX203" s="14" t="s">
        <v>84</v>
      </c>
      <c r="AY203" s="256" t="s">
        <v>129</v>
      </c>
    </row>
    <row r="204" s="12" customFormat="1" ht="22.8" customHeight="1">
      <c r="A204" s="12"/>
      <c r="B204" s="202"/>
      <c r="C204" s="203"/>
      <c r="D204" s="204" t="s">
        <v>75</v>
      </c>
      <c r="E204" s="216" t="s">
        <v>136</v>
      </c>
      <c r="F204" s="216" t="s">
        <v>300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SUM(P205:P208)</f>
        <v>0</v>
      </c>
      <c r="Q204" s="210"/>
      <c r="R204" s="211">
        <f>SUM(R205:R208)</f>
        <v>0</v>
      </c>
      <c r="S204" s="210"/>
      <c r="T204" s="212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84</v>
      </c>
      <c r="AT204" s="214" t="s">
        <v>75</v>
      </c>
      <c r="AU204" s="214" t="s">
        <v>84</v>
      </c>
      <c r="AY204" s="213" t="s">
        <v>129</v>
      </c>
      <c r="BK204" s="215">
        <f>SUM(BK205:BK208)</f>
        <v>0</v>
      </c>
    </row>
    <row r="205" s="2" customFormat="1" ht="14.4" customHeight="1">
      <c r="A205" s="38"/>
      <c r="B205" s="39"/>
      <c r="C205" s="218" t="s">
        <v>7</v>
      </c>
      <c r="D205" s="218" t="s">
        <v>131</v>
      </c>
      <c r="E205" s="219" t="s">
        <v>811</v>
      </c>
      <c r="F205" s="220" t="s">
        <v>812</v>
      </c>
      <c r="G205" s="221" t="s">
        <v>184</v>
      </c>
      <c r="H205" s="222">
        <v>4.2350000000000003</v>
      </c>
      <c r="I205" s="223"/>
      <c r="J205" s="224">
        <f>ROUND(I205*H205,2)</f>
        <v>0</v>
      </c>
      <c r="K205" s="220" t="s">
        <v>135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136</v>
      </c>
      <c r="AT205" s="229" t="s">
        <v>131</v>
      </c>
      <c r="AU205" s="229" t="s">
        <v>86</v>
      </c>
      <c r="AY205" s="17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84</v>
      </c>
      <c r="BK205" s="230">
        <f>ROUND(I205*H205,2)</f>
        <v>0</v>
      </c>
      <c r="BL205" s="17" t="s">
        <v>136</v>
      </c>
      <c r="BM205" s="229" t="s">
        <v>813</v>
      </c>
    </row>
    <row r="206" s="2" customFormat="1">
      <c r="A206" s="38"/>
      <c r="B206" s="39"/>
      <c r="C206" s="40"/>
      <c r="D206" s="231" t="s">
        <v>138</v>
      </c>
      <c r="E206" s="40"/>
      <c r="F206" s="232" t="s">
        <v>814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138</v>
      </c>
      <c r="AU206" s="17" t="s">
        <v>86</v>
      </c>
    </row>
    <row r="207" s="13" customFormat="1">
      <c r="A207" s="13"/>
      <c r="B207" s="236"/>
      <c r="C207" s="237"/>
      <c r="D207" s="231" t="s">
        <v>140</v>
      </c>
      <c r="E207" s="238" t="s">
        <v>1</v>
      </c>
      <c r="F207" s="239" t="s">
        <v>815</v>
      </c>
      <c r="G207" s="237"/>
      <c r="H207" s="238" t="s">
        <v>1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140</v>
      </c>
      <c r="AU207" s="245" t="s">
        <v>86</v>
      </c>
      <c r="AV207" s="13" t="s">
        <v>84</v>
      </c>
      <c r="AW207" s="13" t="s">
        <v>32</v>
      </c>
      <c r="AX207" s="13" t="s">
        <v>76</v>
      </c>
      <c r="AY207" s="245" t="s">
        <v>129</v>
      </c>
    </row>
    <row r="208" s="14" customFormat="1">
      <c r="A208" s="14"/>
      <c r="B208" s="246"/>
      <c r="C208" s="247"/>
      <c r="D208" s="231" t="s">
        <v>140</v>
      </c>
      <c r="E208" s="248" t="s">
        <v>1</v>
      </c>
      <c r="F208" s="249" t="s">
        <v>816</v>
      </c>
      <c r="G208" s="247"/>
      <c r="H208" s="250">
        <v>4.2350000000000003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140</v>
      </c>
      <c r="AU208" s="256" t="s">
        <v>86</v>
      </c>
      <c r="AV208" s="14" t="s">
        <v>86</v>
      </c>
      <c r="AW208" s="14" t="s">
        <v>32</v>
      </c>
      <c r="AX208" s="14" t="s">
        <v>84</v>
      </c>
      <c r="AY208" s="256" t="s">
        <v>129</v>
      </c>
    </row>
    <row r="209" s="12" customFormat="1" ht="22.8" customHeight="1">
      <c r="A209" s="12"/>
      <c r="B209" s="202"/>
      <c r="C209" s="203"/>
      <c r="D209" s="204" t="s">
        <v>75</v>
      </c>
      <c r="E209" s="216" t="s">
        <v>181</v>
      </c>
      <c r="F209" s="216" t="s">
        <v>339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SUM(P210:P213)</f>
        <v>0</v>
      </c>
      <c r="Q209" s="210"/>
      <c r="R209" s="211">
        <f>SUM(R210:R213)</f>
        <v>0.01908</v>
      </c>
      <c r="S209" s="210"/>
      <c r="T209" s="212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84</v>
      </c>
      <c r="AT209" s="214" t="s">
        <v>75</v>
      </c>
      <c r="AU209" s="214" t="s">
        <v>84</v>
      </c>
      <c r="AY209" s="213" t="s">
        <v>129</v>
      </c>
      <c r="BK209" s="215">
        <f>SUM(BK210:BK213)</f>
        <v>0</v>
      </c>
    </row>
    <row r="210" s="2" customFormat="1" ht="14.4" customHeight="1">
      <c r="A210" s="38"/>
      <c r="B210" s="39"/>
      <c r="C210" s="218" t="s">
        <v>273</v>
      </c>
      <c r="D210" s="218" t="s">
        <v>131</v>
      </c>
      <c r="E210" s="219" t="s">
        <v>817</v>
      </c>
      <c r="F210" s="220" t="s">
        <v>818</v>
      </c>
      <c r="G210" s="221" t="s">
        <v>293</v>
      </c>
      <c r="H210" s="222">
        <v>212</v>
      </c>
      <c r="I210" s="223"/>
      <c r="J210" s="224">
        <f>ROUND(I210*H210,2)</f>
        <v>0</v>
      </c>
      <c r="K210" s="220" t="s">
        <v>135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9.0000000000000006E-05</v>
      </c>
      <c r="R210" s="227">
        <f>Q210*H210</f>
        <v>0.01908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136</v>
      </c>
      <c r="AT210" s="229" t="s">
        <v>131</v>
      </c>
      <c r="AU210" s="229" t="s">
        <v>86</v>
      </c>
      <c r="AY210" s="17" t="s">
        <v>129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136</v>
      </c>
      <c r="BM210" s="229" t="s">
        <v>819</v>
      </c>
    </row>
    <row r="211" s="2" customFormat="1">
      <c r="A211" s="38"/>
      <c r="B211" s="39"/>
      <c r="C211" s="40"/>
      <c r="D211" s="231" t="s">
        <v>138</v>
      </c>
      <c r="E211" s="40"/>
      <c r="F211" s="232" t="s">
        <v>820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138</v>
      </c>
      <c r="AU211" s="17" t="s">
        <v>86</v>
      </c>
    </row>
    <row r="212" s="13" customFormat="1">
      <c r="A212" s="13"/>
      <c r="B212" s="236"/>
      <c r="C212" s="237"/>
      <c r="D212" s="231" t="s">
        <v>140</v>
      </c>
      <c r="E212" s="238" t="s">
        <v>1</v>
      </c>
      <c r="F212" s="239" t="s">
        <v>821</v>
      </c>
      <c r="G212" s="237"/>
      <c r="H212" s="238" t="s">
        <v>1</v>
      </c>
      <c r="I212" s="240"/>
      <c r="J212" s="237"/>
      <c r="K212" s="237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140</v>
      </c>
      <c r="AU212" s="245" t="s">
        <v>86</v>
      </c>
      <c r="AV212" s="13" t="s">
        <v>84</v>
      </c>
      <c r="AW212" s="13" t="s">
        <v>32</v>
      </c>
      <c r="AX212" s="13" t="s">
        <v>76</v>
      </c>
      <c r="AY212" s="245" t="s">
        <v>129</v>
      </c>
    </row>
    <row r="213" s="14" customFormat="1">
      <c r="A213" s="14"/>
      <c r="B213" s="246"/>
      <c r="C213" s="247"/>
      <c r="D213" s="231" t="s">
        <v>140</v>
      </c>
      <c r="E213" s="248" t="s">
        <v>1</v>
      </c>
      <c r="F213" s="249" t="s">
        <v>822</v>
      </c>
      <c r="G213" s="247"/>
      <c r="H213" s="250">
        <v>212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140</v>
      </c>
      <c r="AU213" s="256" t="s">
        <v>86</v>
      </c>
      <c r="AV213" s="14" t="s">
        <v>86</v>
      </c>
      <c r="AW213" s="14" t="s">
        <v>32</v>
      </c>
      <c r="AX213" s="14" t="s">
        <v>84</v>
      </c>
      <c r="AY213" s="256" t="s">
        <v>129</v>
      </c>
    </row>
    <row r="214" s="12" customFormat="1" ht="22.8" customHeight="1">
      <c r="A214" s="12"/>
      <c r="B214" s="202"/>
      <c r="C214" s="203"/>
      <c r="D214" s="204" t="s">
        <v>75</v>
      </c>
      <c r="E214" s="216" t="s">
        <v>190</v>
      </c>
      <c r="F214" s="216" t="s">
        <v>405</v>
      </c>
      <c r="G214" s="203"/>
      <c r="H214" s="203"/>
      <c r="I214" s="206"/>
      <c r="J214" s="217">
        <f>BK214</f>
        <v>0</v>
      </c>
      <c r="K214" s="203"/>
      <c r="L214" s="208"/>
      <c r="M214" s="209"/>
      <c r="N214" s="210"/>
      <c r="O214" s="210"/>
      <c r="P214" s="211">
        <f>SUM(P215:P220)</f>
        <v>0</v>
      </c>
      <c r="Q214" s="210"/>
      <c r="R214" s="211">
        <f>SUM(R215:R220)</f>
        <v>0</v>
      </c>
      <c r="S214" s="210"/>
      <c r="T214" s="212">
        <f>SUM(T215:T220)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84</v>
      </c>
      <c r="AT214" s="214" t="s">
        <v>75</v>
      </c>
      <c r="AU214" s="214" t="s">
        <v>84</v>
      </c>
      <c r="AY214" s="213" t="s">
        <v>129</v>
      </c>
      <c r="BK214" s="215">
        <f>SUM(BK215:BK220)</f>
        <v>0</v>
      </c>
    </row>
    <row r="215" s="2" customFormat="1" ht="24.15" customHeight="1">
      <c r="A215" s="38"/>
      <c r="B215" s="39"/>
      <c r="C215" s="218" t="s">
        <v>278</v>
      </c>
      <c r="D215" s="218" t="s">
        <v>131</v>
      </c>
      <c r="E215" s="219" t="s">
        <v>823</v>
      </c>
      <c r="F215" s="220" t="s">
        <v>824</v>
      </c>
      <c r="G215" s="221" t="s">
        <v>825</v>
      </c>
      <c r="H215" s="222">
        <v>3</v>
      </c>
      <c r="I215" s="223"/>
      <c r="J215" s="224">
        <f>ROUND(I215*H215,2)</f>
        <v>0</v>
      </c>
      <c r="K215" s="220" t="s">
        <v>135</v>
      </c>
      <c r="L215" s="44"/>
      <c r="M215" s="225" t="s">
        <v>1</v>
      </c>
      <c r="N215" s="226" t="s">
        <v>41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136</v>
      </c>
      <c r="AT215" s="229" t="s">
        <v>131</v>
      </c>
      <c r="AU215" s="229" t="s">
        <v>86</v>
      </c>
      <c r="AY215" s="17" t="s">
        <v>129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84</v>
      </c>
      <c r="BK215" s="230">
        <f>ROUND(I215*H215,2)</f>
        <v>0</v>
      </c>
      <c r="BL215" s="17" t="s">
        <v>136</v>
      </c>
      <c r="BM215" s="229" t="s">
        <v>826</v>
      </c>
    </row>
    <row r="216" s="2" customFormat="1">
      <c r="A216" s="38"/>
      <c r="B216" s="39"/>
      <c r="C216" s="40"/>
      <c r="D216" s="231" t="s">
        <v>138</v>
      </c>
      <c r="E216" s="40"/>
      <c r="F216" s="232" t="s">
        <v>827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138</v>
      </c>
      <c r="AU216" s="17" t="s">
        <v>86</v>
      </c>
    </row>
    <row r="217" s="13" customFormat="1">
      <c r="A217" s="13"/>
      <c r="B217" s="236"/>
      <c r="C217" s="237"/>
      <c r="D217" s="231" t="s">
        <v>140</v>
      </c>
      <c r="E217" s="238" t="s">
        <v>1</v>
      </c>
      <c r="F217" s="239" t="s">
        <v>828</v>
      </c>
      <c r="G217" s="237"/>
      <c r="H217" s="238" t="s">
        <v>1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140</v>
      </c>
      <c r="AU217" s="245" t="s">
        <v>86</v>
      </c>
      <c r="AV217" s="13" t="s">
        <v>84</v>
      </c>
      <c r="AW217" s="13" t="s">
        <v>32</v>
      </c>
      <c r="AX217" s="13" t="s">
        <v>76</v>
      </c>
      <c r="AY217" s="245" t="s">
        <v>129</v>
      </c>
    </row>
    <row r="218" s="13" customFormat="1">
      <c r="A218" s="13"/>
      <c r="B218" s="236"/>
      <c r="C218" s="237"/>
      <c r="D218" s="231" t="s">
        <v>140</v>
      </c>
      <c r="E218" s="238" t="s">
        <v>1</v>
      </c>
      <c r="F218" s="239" t="s">
        <v>829</v>
      </c>
      <c r="G218" s="237"/>
      <c r="H218" s="238" t="s">
        <v>1</v>
      </c>
      <c r="I218" s="240"/>
      <c r="J218" s="237"/>
      <c r="K218" s="237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140</v>
      </c>
      <c r="AU218" s="245" t="s">
        <v>86</v>
      </c>
      <c r="AV218" s="13" t="s">
        <v>84</v>
      </c>
      <c r="AW218" s="13" t="s">
        <v>32</v>
      </c>
      <c r="AX218" s="13" t="s">
        <v>76</v>
      </c>
      <c r="AY218" s="245" t="s">
        <v>129</v>
      </c>
    </row>
    <row r="219" s="13" customFormat="1">
      <c r="A219" s="13"/>
      <c r="B219" s="236"/>
      <c r="C219" s="237"/>
      <c r="D219" s="231" t="s">
        <v>140</v>
      </c>
      <c r="E219" s="238" t="s">
        <v>1</v>
      </c>
      <c r="F219" s="239" t="s">
        <v>830</v>
      </c>
      <c r="G219" s="237"/>
      <c r="H219" s="238" t="s">
        <v>1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140</v>
      </c>
      <c r="AU219" s="245" t="s">
        <v>86</v>
      </c>
      <c r="AV219" s="13" t="s">
        <v>84</v>
      </c>
      <c r="AW219" s="13" t="s">
        <v>32</v>
      </c>
      <c r="AX219" s="13" t="s">
        <v>76</v>
      </c>
      <c r="AY219" s="245" t="s">
        <v>129</v>
      </c>
    </row>
    <row r="220" s="14" customFormat="1">
      <c r="A220" s="14"/>
      <c r="B220" s="246"/>
      <c r="C220" s="247"/>
      <c r="D220" s="231" t="s">
        <v>140</v>
      </c>
      <c r="E220" s="248" t="s">
        <v>1</v>
      </c>
      <c r="F220" s="249" t="s">
        <v>150</v>
      </c>
      <c r="G220" s="247"/>
      <c r="H220" s="250">
        <v>3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140</v>
      </c>
      <c r="AU220" s="256" t="s">
        <v>86</v>
      </c>
      <c r="AV220" s="14" t="s">
        <v>86</v>
      </c>
      <c r="AW220" s="14" t="s">
        <v>32</v>
      </c>
      <c r="AX220" s="14" t="s">
        <v>84</v>
      </c>
      <c r="AY220" s="256" t="s">
        <v>129</v>
      </c>
    </row>
    <row r="221" s="12" customFormat="1" ht="25.92" customHeight="1">
      <c r="A221" s="12"/>
      <c r="B221" s="202"/>
      <c r="C221" s="203"/>
      <c r="D221" s="204" t="s">
        <v>75</v>
      </c>
      <c r="E221" s="205" t="s">
        <v>831</v>
      </c>
      <c r="F221" s="205" t="s">
        <v>832</v>
      </c>
      <c r="G221" s="203"/>
      <c r="H221" s="203"/>
      <c r="I221" s="206"/>
      <c r="J221" s="207">
        <f>BK221</f>
        <v>0</v>
      </c>
      <c r="K221" s="203"/>
      <c r="L221" s="208"/>
      <c r="M221" s="209"/>
      <c r="N221" s="210"/>
      <c r="O221" s="210"/>
      <c r="P221" s="211">
        <f>P222</f>
        <v>0</v>
      </c>
      <c r="Q221" s="210"/>
      <c r="R221" s="211">
        <f>R222</f>
        <v>0.43797799999999998</v>
      </c>
      <c r="S221" s="210"/>
      <c r="T221" s="212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86</v>
      </c>
      <c r="AT221" s="214" t="s">
        <v>75</v>
      </c>
      <c r="AU221" s="214" t="s">
        <v>76</v>
      </c>
      <c r="AY221" s="213" t="s">
        <v>129</v>
      </c>
      <c r="BK221" s="215">
        <f>BK222</f>
        <v>0</v>
      </c>
    </row>
    <row r="222" s="12" customFormat="1" ht="22.8" customHeight="1">
      <c r="A222" s="12"/>
      <c r="B222" s="202"/>
      <c r="C222" s="203"/>
      <c r="D222" s="204" t="s">
        <v>75</v>
      </c>
      <c r="E222" s="216" t="s">
        <v>833</v>
      </c>
      <c r="F222" s="216" t="s">
        <v>834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SUM(P223:P276)</f>
        <v>0</v>
      </c>
      <c r="Q222" s="210"/>
      <c r="R222" s="211">
        <f>SUM(R223:R276)</f>
        <v>0.43797799999999998</v>
      </c>
      <c r="S222" s="210"/>
      <c r="T222" s="212">
        <f>SUM(T223:T276)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86</v>
      </c>
      <c r="AT222" s="214" t="s">
        <v>75</v>
      </c>
      <c r="AU222" s="214" t="s">
        <v>84</v>
      </c>
      <c r="AY222" s="213" t="s">
        <v>129</v>
      </c>
      <c r="BK222" s="215">
        <f>SUM(BK223:BK276)</f>
        <v>0</v>
      </c>
    </row>
    <row r="223" s="2" customFormat="1" ht="24.15" customHeight="1">
      <c r="A223" s="38"/>
      <c r="B223" s="39"/>
      <c r="C223" s="218" t="s">
        <v>283</v>
      </c>
      <c r="D223" s="218" t="s">
        <v>131</v>
      </c>
      <c r="E223" s="219" t="s">
        <v>835</v>
      </c>
      <c r="F223" s="220" t="s">
        <v>836</v>
      </c>
      <c r="G223" s="221" t="s">
        <v>293</v>
      </c>
      <c r="H223" s="222">
        <v>220</v>
      </c>
      <c r="I223" s="223"/>
      <c r="J223" s="224">
        <f>ROUND(I223*H223,2)</f>
        <v>0</v>
      </c>
      <c r="K223" s="220" t="s">
        <v>135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237</v>
      </c>
      <c r="AT223" s="229" t="s">
        <v>131</v>
      </c>
      <c r="AU223" s="229" t="s">
        <v>86</v>
      </c>
      <c r="AY223" s="17" t="s">
        <v>129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84</v>
      </c>
      <c r="BK223" s="230">
        <f>ROUND(I223*H223,2)</f>
        <v>0</v>
      </c>
      <c r="BL223" s="17" t="s">
        <v>237</v>
      </c>
      <c r="BM223" s="229" t="s">
        <v>837</v>
      </c>
    </row>
    <row r="224" s="2" customFormat="1">
      <c r="A224" s="38"/>
      <c r="B224" s="39"/>
      <c r="C224" s="40"/>
      <c r="D224" s="231" t="s">
        <v>138</v>
      </c>
      <c r="E224" s="40"/>
      <c r="F224" s="232" t="s">
        <v>838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138</v>
      </c>
      <c r="AU224" s="17" t="s">
        <v>86</v>
      </c>
    </row>
    <row r="225" s="2" customFormat="1" ht="24.15" customHeight="1">
      <c r="A225" s="38"/>
      <c r="B225" s="39"/>
      <c r="C225" s="268" t="s">
        <v>290</v>
      </c>
      <c r="D225" s="268" t="s">
        <v>226</v>
      </c>
      <c r="E225" s="269" t="s">
        <v>839</v>
      </c>
      <c r="F225" s="270" t="s">
        <v>840</v>
      </c>
      <c r="G225" s="271" t="s">
        <v>293</v>
      </c>
      <c r="H225" s="272">
        <v>231</v>
      </c>
      <c r="I225" s="273"/>
      <c r="J225" s="274">
        <f>ROUND(I225*H225,2)</f>
        <v>0</v>
      </c>
      <c r="K225" s="270" t="s">
        <v>135</v>
      </c>
      <c r="L225" s="275"/>
      <c r="M225" s="276" t="s">
        <v>1</v>
      </c>
      <c r="N225" s="277" t="s">
        <v>41</v>
      </c>
      <c r="O225" s="91"/>
      <c r="P225" s="227">
        <f>O225*H225</f>
        <v>0</v>
      </c>
      <c r="Q225" s="227">
        <v>0.00025999999999999998</v>
      </c>
      <c r="R225" s="227">
        <f>Q225*H225</f>
        <v>0.060059999999999995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340</v>
      </c>
      <c r="AT225" s="229" t="s">
        <v>226</v>
      </c>
      <c r="AU225" s="229" t="s">
        <v>86</v>
      </c>
      <c r="AY225" s="17" t="s">
        <v>129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84</v>
      </c>
      <c r="BK225" s="230">
        <f>ROUND(I225*H225,2)</f>
        <v>0</v>
      </c>
      <c r="BL225" s="17" t="s">
        <v>237</v>
      </c>
      <c r="BM225" s="229" t="s">
        <v>841</v>
      </c>
    </row>
    <row r="226" s="2" customFormat="1">
      <c r="A226" s="38"/>
      <c r="B226" s="39"/>
      <c r="C226" s="40"/>
      <c r="D226" s="231" t="s">
        <v>138</v>
      </c>
      <c r="E226" s="40"/>
      <c r="F226" s="232" t="s">
        <v>840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138</v>
      </c>
      <c r="AU226" s="17" t="s">
        <v>86</v>
      </c>
    </row>
    <row r="227" s="14" customFormat="1">
      <c r="A227" s="14"/>
      <c r="B227" s="246"/>
      <c r="C227" s="247"/>
      <c r="D227" s="231" t="s">
        <v>140</v>
      </c>
      <c r="E227" s="248" t="s">
        <v>1</v>
      </c>
      <c r="F227" s="249" t="s">
        <v>842</v>
      </c>
      <c r="G227" s="247"/>
      <c r="H227" s="250">
        <v>231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140</v>
      </c>
      <c r="AU227" s="256" t="s">
        <v>86</v>
      </c>
      <c r="AV227" s="14" t="s">
        <v>86</v>
      </c>
      <c r="AW227" s="14" t="s">
        <v>32</v>
      </c>
      <c r="AX227" s="14" t="s">
        <v>84</v>
      </c>
      <c r="AY227" s="256" t="s">
        <v>129</v>
      </c>
    </row>
    <row r="228" s="2" customFormat="1" ht="24.15" customHeight="1">
      <c r="A228" s="38"/>
      <c r="B228" s="39"/>
      <c r="C228" s="218" t="s">
        <v>301</v>
      </c>
      <c r="D228" s="218" t="s">
        <v>131</v>
      </c>
      <c r="E228" s="219" t="s">
        <v>843</v>
      </c>
      <c r="F228" s="220" t="s">
        <v>844</v>
      </c>
      <c r="G228" s="221" t="s">
        <v>293</v>
      </c>
      <c r="H228" s="222">
        <v>50</v>
      </c>
      <c r="I228" s="223"/>
      <c r="J228" s="224">
        <f>ROUND(I228*H228,2)</f>
        <v>0</v>
      </c>
      <c r="K228" s="220" t="s">
        <v>135</v>
      </c>
      <c r="L228" s="44"/>
      <c r="M228" s="225" t="s">
        <v>1</v>
      </c>
      <c r="N228" s="226" t="s">
        <v>41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237</v>
      </c>
      <c r="AT228" s="229" t="s">
        <v>131</v>
      </c>
      <c r="AU228" s="229" t="s">
        <v>86</v>
      </c>
      <c r="AY228" s="17" t="s">
        <v>129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84</v>
      </c>
      <c r="BK228" s="230">
        <f>ROUND(I228*H228,2)</f>
        <v>0</v>
      </c>
      <c r="BL228" s="17" t="s">
        <v>237</v>
      </c>
      <c r="BM228" s="229" t="s">
        <v>845</v>
      </c>
    </row>
    <row r="229" s="2" customFormat="1">
      <c r="A229" s="38"/>
      <c r="B229" s="39"/>
      <c r="C229" s="40"/>
      <c r="D229" s="231" t="s">
        <v>138</v>
      </c>
      <c r="E229" s="40"/>
      <c r="F229" s="232" t="s">
        <v>846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138</v>
      </c>
      <c r="AU229" s="17" t="s">
        <v>86</v>
      </c>
    </row>
    <row r="230" s="2" customFormat="1" ht="24.15" customHeight="1">
      <c r="A230" s="38"/>
      <c r="B230" s="39"/>
      <c r="C230" s="268" t="s">
        <v>309</v>
      </c>
      <c r="D230" s="268" t="s">
        <v>226</v>
      </c>
      <c r="E230" s="269" t="s">
        <v>847</v>
      </c>
      <c r="F230" s="270" t="s">
        <v>848</v>
      </c>
      <c r="G230" s="271" t="s">
        <v>293</v>
      </c>
      <c r="H230" s="272">
        <v>57.5</v>
      </c>
      <c r="I230" s="273"/>
      <c r="J230" s="274">
        <f>ROUND(I230*H230,2)</f>
        <v>0</v>
      </c>
      <c r="K230" s="270" t="s">
        <v>135</v>
      </c>
      <c r="L230" s="275"/>
      <c r="M230" s="276" t="s">
        <v>1</v>
      </c>
      <c r="N230" s="277" t="s">
        <v>41</v>
      </c>
      <c r="O230" s="91"/>
      <c r="P230" s="227">
        <f>O230*H230</f>
        <v>0</v>
      </c>
      <c r="Q230" s="227">
        <v>0.00016000000000000001</v>
      </c>
      <c r="R230" s="227">
        <f>Q230*H230</f>
        <v>0.0092000000000000016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340</v>
      </c>
      <c r="AT230" s="229" t="s">
        <v>226</v>
      </c>
      <c r="AU230" s="229" t="s">
        <v>86</v>
      </c>
      <c r="AY230" s="17" t="s">
        <v>129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237</v>
      </c>
      <c r="BM230" s="229" t="s">
        <v>849</v>
      </c>
    </row>
    <row r="231" s="2" customFormat="1">
      <c r="A231" s="38"/>
      <c r="B231" s="39"/>
      <c r="C231" s="40"/>
      <c r="D231" s="231" t="s">
        <v>138</v>
      </c>
      <c r="E231" s="40"/>
      <c r="F231" s="232" t="s">
        <v>848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138</v>
      </c>
      <c r="AU231" s="17" t="s">
        <v>86</v>
      </c>
    </row>
    <row r="232" s="14" customFormat="1">
      <c r="A232" s="14"/>
      <c r="B232" s="246"/>
      <c r="C232" s="247"/>
      <c r="D232" s="231" t="s">
        <v>140</v>
      </c>
      <c r="E232" s="248" t="s">
        <v>1</v>
      </c>
      <c r="F232" s="249" t="s">
        <v>850</v>
      </c>
      <c r="G232" s="247"/>
      <c r="H232" s="250">
        <v>57.5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140</v>
      </c>
      <c r="AU232" s="256" t="s">
        <v>86</v>
      </c>
      <c r="AV232" s="14" t="s">
        <v>86</v>
      </c>
      <c r="AW232" s="14" t="s">
        <v>32</v>
      </c>
      <c r="AX232" s="14" t="s">
        <v>84</v>
      </c>
      <c r="AY232" s="256" t="s">
        <v>129</v>
      </c>
    </row>
    <row r="233" s="2" customFormat="1" ht="24.15" customHeight="1">
      <c r="A233" s="38"/>
      <c r="B233" s="39"/>
      <c r="C233" s="218" t="s">
        <v>315</v>
      </c>
      <c r="D233" s="218" t="s">
        <v>131</v>
      </c>
      <c r="E233" s="219" t="s">
        <v>851</v>
      </c>
      <c r="F233" s="220" t="s">
        <v>852</v>
      </c>
      <c r="G233" s="221" t="s">
        <v>293</v>
      </c>
      <c r="H233" s="222">
        <v>212</v>
      </c>
      <c r="I233" s="223"/>
      <c r="J233" s="224">
        <f>ROUND(I233*H233,2)</f>
        <v>0</v>
      </c>
      <c r="K233" s="220" t="s">
        <v>135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237</v>
      </c>
      <c r="AT233" s="229" t="s">
        <v>131</v>
      </c>
      <c r="AU233" s="229" t="s">
        <v>86</v>
      </c>
      <c r="AY233" s="17" t="s">
        <v>129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237</v>
      </c>
      <c r="BM233" s="229" t="s">
        <v>853</v>
      </c>
    </row>
    <row r="234" s="2" customFormat="1">
      <c r="A234" s="38"/>
      <c r="B234" s="39"/>
      <c r="C234" s="40"/>
      <c r="D234" s="231" t="s">
        <v>138</v>
      </c>
      <c r="E234" s="40"/>
      <c r="F234" s="232" t="s">
        <v>854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138</v>
      </c>
      <c r="AU234" s="17" t="s">
        <v>86</v>
      </c>
    </row>
    <row r="235" s="13" customFormat="1">
      <c r="A235" s="13"/>
      <c r="B235" s="236"/>
      <c r="C235" s="237"/>
      <c r="D235" s="231" t="s">
        <v>140</v>
      </c>
      <c r="E235" s="238" t="s">
        <v>1</v>
      </c>
      <c r="F235" s="239" t="s">
        <v>855</v>
      </c>
      <c r="G235" s="237"/>
      <c r="H235" s="238" t="s">
        <v>1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140</v>
      </c>
      <c r="AU235" s="245" t="s">
        <v>86</v>
      </c>
      <c r="AV235" s="13" t="s">
        <v>84</v>
      </c>
      <c r="AW235" s="13" t="s">
        <v>32</v>
      </c>
      <c r="AX235" s="13" t="s">
        <v>76</v>
      </c>
      <c r="AY235" s="245" t="s">
        <v>129</v>
      </c>
    </row>
    <row r="236" s="14" customFormat="1">
      <c r="A236" s="14"/>
      <c r="B236" s="246"/>
      <c r="C236" s="247"/>
      <c r="D236" s="231" t="s">
        <v>140</v>
      </c>
      <c r="E236" s="248" t="s">
        <v>1</v>
      </c>
      <c r="F236" s="249" t="s">
        <v>822</v>
      </c>
      <c r="G236" s="247"/>
      <c r="H236" s="250">
        <v>212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140</v>
      </c>
      <c r="AU236" s="256" t="s">
        <v>86</v>
      </c>
      <c r="AV236" s="14" t="s">
        <v>86</v>
      </c>
      <c r="AW236" s="14" t="s">
        <v>32</v>
      </c>
      <c r="AX236" s="14" t="s">
        <v>84</v>
      </c>
      <c r="AY236" s="256" t="s">
        <v>129</v>
      </c>
    </row>
    <row r="237" s="2" customFormat="1" ht="24.15" customHeight="1">
      <c r="A237" s="38"/>
      <c r="B237" s="39"/>
      <c r="C237" s="268" t="s">
        <v>321</v>
      </c>
      <c r="D237" s="268" t="s">
        <v>226</v>
      </c>
      <c r="E237" s="269" t="s">
        <v>856</v>
      </c>
      <c r="F237" s="270" t="s">
        <v>857</v>
      </c>
      <c r="G237" s="271" t="s">
        <v>293</v>
      </c>
      <c r="H237" s="272">
        <v>243.80000000000001</v>
      </c>
      <c r="I237" s="273"/>
      <c r="J237" s="274">
        <f>ROUND(I237*H237,2)</f>
        <v>0</v>
      </c>
      <c r="K237" s="270" t="s">
        <v>135</v>
      </c>
      <c r="L237" s="275"/>
      <c r="M237" s="276" t="s">
        <v>1</v>
      </c>
      <c r="N237" s="277" t="s">
        <v>41</v>
      </c>
      <c r="O237" s="91"/>
      <c r="P237" s="227">
        <f>O237*H237</f>
        <v>0</v>
      </c>
      <c r="Q237" s="227">
        <v>0.00060999999999999997</v>
      </c>
      <c r="R237" s="227">
        <f>Q237*H237</f>
        <v>0.14871799999999999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340</v>
      </c>
      <c r="AT237" s="229" t="s">
        <v>226</v>
      </c>
      <c r="AU237" s="229" t="s">
        <v>86</v>
      </c>
      <c r="AY237" s="17" t="s">
        <v>129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84</v>
      </c>
      <c r="BK237" s="230">
        <f>ROUND(I237*H237,2)</f>
        <v>0</v>
      </c>
      <c r="BL237" s="17" t="s">
        <v>237</v>
      </c>
      <c r="BM237" s="229" t="s">
        <v>858</v>
      </c>
    </row>
    <row r="238" s="2" customFormat="1">
      <c r="A238" s="38"/>
      <c r="B238" s="39"/>
      <c r="C238" s="40"/>
      <c r="D238" s="231" t="s">
        <v>138</v>
      </c>
      <c r="E238" s="40"/>
      <c r="F238" s="232" t="s">
        <v>857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138</v>
      </c>
      <c r="AU238" s="17" t="s">
        <v>86</v>
      </c>
    </row>
    <row r="239" s="14" customFormat="1">
      <c r="A239" s="14"/>
      <c r="B239" s="246"/>
      <c r="C239" s="247"/>
      <c r="D239" s="231" t="s">
        <v>140</v>
      </c>
      <c r="E239" s="248" t="s">
        <v>1</v>
      </c>
      <c r="F239" s="249" t="s">
        <v>859</v>
      </c>
      <c r="G239" s="247"/>
      <c r="H239" s="250">
        <v>243.80000000000001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140</v>
      </c>
      <c r="AU239" s="256" t="s">
        <v>86</v>
      </c>
      <c r="AV239" s="14" t="s">
        <v>86</v>
      </c>
      <c r="AW239" s="14" t="s">
        <v>32</v>
      </c>
      <c r="AX239" s="14" t="s">
        <v>84</v>
      </c>
      <c r="AY239" s="256" t="s">
        <v>129</v>
      </c>
    </row>
    <row r="240" s="2" customFormat="1" ht="24.15" customHeight="1">
      <c r="A240" s="38"/>
      <c r="B240" s="39"/>
      <c r="C240" s="218" t="s">
        <v>327</v>
      </c>
      <c r="D240" s="218" t="s">
        <v>131</v>
      </c>
      <c r="E240" s="219" t="s">
        <v>860</v>
      </c>
      <c r="F240" s="220" t="s">
        <v>861</v>
      </c>
      <c r="G240" s="221" t="s">
        <v>146</v>
      </c>
      <c r="H240" s="222">
        <v>2</v>
      </c>
      <c r="I240" s="223"/>
      <c r="J240" s="224">
        <f>ROUND(I240*H240,2)</f>
        <v>0</v>
      </c>
      <c r="K240" s="220" t="s">
        <v>135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237</v>
      </c>
      <c r="AT240" s="229" t="s">
        <v>131</v>
      </c>
      <c r="AU240" s="229" t="s">
        <v>86</v>
      </c>
      <c r="AY240" s="17" t="s">
        <v>129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237</v>
      </c>
      <c r="BM240" s="229" t="s">
        <v>862</v>
      </c>
    </row>
    <row r="241" s="2" customFormat="1">
      <c r="A241" s="38"/>
      <c r="B241" s="39"/>
      <c r="C241" s="40"/>
      <c r="D241" s="231" t="s">
        <v>138</v>
      </c>
      <c r="E241" s="40"/>
      <c r="F241" s="232" t="s">
        <v>863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138</v>
      </c>
      <c r="AU241" s="17" t="s">
        <v>86</v>
      </c>
    </row>
    <row r="242" s="2" customFormat="1" ht="24.15" customHeight="1">
      <c r="A242" s="38"/>
      <c r="B242" s="39"/>
      <c r="C242" s="268" t="s">
        <v>334</v>
      </c>
      <c r="D242" s="268" t="s">
        <v>226</v>
      </c>
      <c r="E242" s="269" t="s">
        <v>864</v>
      </c>
      <c r="F242" s="270" t="s">
        <v>865</v>
      </c>
      <c r="G242" s="271" t="s">
        <v>146</v>
      </c>
      <c r="H242" s="272">
        <v>2</v>
      </c>
      <c r="I242" s="273"/>
      <c r="J242" s="274">
        <f>ROUND(I242*H242,2)</f>
        <v>0</v>
      </c>
      <c r="K242" s="270" t="s">
        <v>1</v>
      </c>
      <c r="L242" s="275"/>
      <c r="M242" s="276" t="s">
        <v>1</v>
      </c>
      <c r="N242" s="277" t="s">
        <v>41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340</v>
      </c>
      <c r="AT242" s="229" t="s">
        <v>226</v>
      </c>
      <c r="AU242" s="229" t="s">
        <v>86</v>
      </c>
      <c r="AY242" s="17" t="s">
        <v>129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84</v>
      </c>
      <c r="BK242" s="230">
        <f>ROUND(I242*H242,2)</f>
        <v>0</v>
      </c>
      <c r="BL242" s="17" t="s">
        <v>237</v>
      </c>
      <c r="BM242" s="229" t="s">
        <v>866</v>
      </c>
    </row>
    <row r="243" s="2" customFormat="1">
      <c r="A243" s="38"/>
      <c r="B243" s="39"/>
      <c r="C243" s="40"/>
      <c r="D243" s="231" t="s">
        <v>138</v>
      </c>
      <c r="E243" s="40"/>
      <c r="F243" s="232" t="s">
        <v>865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138</v>
      </c>
      <c r="AU243" s="17" t="s">
        <v>86</v>
      </c>
    </row>
    <row r="244" s="2" customFormat="1" ht="24.15" customHeight="1">
      <c r="A244" s="38"/>
      <c r="B244" s="39"/>
      <c r="C244" s="218" t="s">
        <v>340</v>
      </c>
      <c r="D244" s="218" t="s">
        <v>131</v>
      </c>
      <c r="E244" s="219" t="s">
        <v>867</v>
      </c>
      <c r="F244" s="220" t="s">
        <v>868</v>
      </c>
      <c r="G244" s="221" t="s">
        <v>146</v>
      </c>
      <c r="H244" s="222">
        <v>7</v>
      </c>
      <c r="I244" s="223"/>
      <c r="J244" s="224">
        <f>ROUND(I244*H244,2)</f>
        <v>0</v>
      </c>
      <c r="K244" s="220" t="s">
        <v>135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237</v>
      </c>
      <c r="AT244" s="229" t="s">
        <v>131</v>
      </c>
      <c r="AU244" s="229" t="s">
        <v>86</v>
      </c>
      <c r="AY244" s="17" t="s">
        <v>129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237</v>
      </c>
      <c r="BM244" s="229" t="s">
        <v>869</v>
      </c>
    </row>
    <row r="245" s="2" customFormat="1">
      <c r="A245" s="38"/>
      <c r="B245" s="39"/>
      <c r="C245" s="40"/>
      <c r="D245" s="231" t="s">
        <v>138</v>
      </c>
      <c r="E245" s="40"/>
      <c r="F245" s="232" t="s">
        <v>870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138</v>
      </c>
      <c r="AU245" s="17" t="s">
        <v>86</v>
      </c>
    </row>
    <row r="246" s="2" customFormat="1" ht="37.8" customHeight="1">
      <c r="A246" s="38"/>
      <c r="B246" s="39"/>
      <c r="C246" s="218" t="s">
        <v>346</v>
      </c>
      <c r="D246" s="218" t="s">
        <v>131</v>
      </c>
      <c r="E246" s="219" t="s">
        <v>871</v>
      </c>
      <c r="F246" s="220" t="s">
        <v>872</v>
      </c>
      <c r="G246" s="221" t="s">
        <v>146</v>
      </c>
      <c r="H246" s="222">
        <v>13</v>
      </c>
      <c r="I246" s="223"/>
      <c r="J246" s="224">
        <f>ROUND(I246*H246,2)</f>
        <v>0</v>
      </c>
      <c r="K246" s="220" t="s">
        <v>135</v>
      </c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237</v>
      </c>
      <c r="AT246" s="229" t="s">
        <v>131</v>
      </c>
      <c r="AU246" s="229" t="s">
        <v>86</v>
      </c>
      <c r="AY246" s="17" t="s">
        <v>129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84</v>
      </c>
      <c r="BK246" s="230">
        <f>ROUND(I246*H246,2)</f>
        <v>0</v>
      </c>
      <c r="BL246" s="17" t="s">
        <v>237</v>
      </c>
      <c r="BM246" s="229" t="s">
        <v>873</v>
      </c>
    </row>
    <row r="247" s="2" customFormat="1">
      <c r="A247" s="38"/>
      <c r="B247" s="39"/>
      <c r="C247" s="40"/>
      <c r="D247" s="231" t="s">
        <v>138</v>
      </c>
      <c r="E247" s="40"/>
      <c r="F247" s="232" t="s">
        <v>874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138</v>
      </c>
      <c r="AU247" s="17" t="s">
        <v>86</v>
      </c>
    </row>
    <row r="248" s="2" customFormat="1" ht="24.15" customHeight="1">
      <c r="A248" s="38"/>
      <c r="B248" s="39"/>
      <c r="C248" s="218" t="s">
        <v>354</v>
      </c>
      <c r="D248" s="218" t="s">
        <v>131</v>
      </c>
      <c r="E248" s="219" t="s">
        <v>875</v>
      </c>
      <c r="F248" s="220" t="s">
        <v>876</v>
      </c>
      <c r="G248" s="221" t="s">
        <v>146</v>
      </c>
      <c r="H248" s="222">
        <v>1</v>
      </c>
      <c r="I248" s="223"/>
      <c r="J248" s="224">
        <f>ROUND(I248*H248,2)</f>
        <v>0</v>
      </c>
      <c r="K248" s="220" t="s">
        <v>135</v>
      </c>
      <c r="L248" s="44"/>
      <c r="M248" s="225" t="s">
        <v>1</v>
      </c>
      <c r="N248" s="226" t="s">
        <v>41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237</v>
      </c>
      <c r="AT248" s="229" t="s">
        <v>131</v>
      </c>
      <c r="AU248" s="229" t="s">
        <v>86</v>
      </c>
      <c r="AY248" s="17" t="s">
        <v>129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237</v>
      </c>
      <c r="BM248" s="229" t="s">
        <v>877</v>
      </c>
    </row>
    <row r="249" s="2" customFormat="1">
      <c r="A249" s="38"/>
      <c r="B249" s="39"/>
      <c r="C249" s="40"/>
      <c r="D249" s="231" t="s">
        <v>138</v>
      </c>
      <c r="E249" s="40"/>
      <c r="F249" s="232" t="s">
        <v>878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138</v>
      </c>
      <c r="AU249" s="17" t="s">
        <v>86</v>
      </c>
    </row>
    <row r="250" s="13" customFormat="1">
      <c r="A250" s="13"/>
      <c r="B250" s="236"/>
      <c r="C250" s="237"/>
      <c r="D250" s="231" t="s">
        <v>140</v>
      </c>
      <c r="E250" s="238" t="s">
        <v>1</v>
      </c>
      <c r="F250" s="239" t="s">
        <v>879</v>
      </c>
      <c r="G250" s="237"/>
      <c r="H250" s="238" t="s">
        <v>1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140</v>
      </c>
      <c r="AU250" s="245" t="s">
        <v>86</v>
      </c>
      <c r="AV250" s="13" t="s">
        <v>84</v>
      </c>
      <c r="AW250" s="13" t="s">
        <v>32</v>
      </c>
      <c r="AX250" s="13" t="s">
        <v>76</v>
      </c>
      <c r="AY250" s="245" t="s">
        <v>129</v>
      </c>
    </row>
    <row r="251" s="13" customFormat="1">
      <c r="A251" s="13"/>
      <c r="B251" s="236"/>
      <c r="C251" s="237"/>
      <c r="D251" s="231" t="s">
        <v>140</v>
      </c>
      <c r="E251" s="238" t="s">
        <v>1</v>
      </c>
      <c r="F251" s="239" t="s">
        <v>880</v>
      </c>
      <c r="G251" s="237"/>
      <c r="H251" s="238" t="s">
        <v>1</v>
      </c>
      <c r="I251" s="240"/>
      <c r="J251" s="237"/>
      <c r="K251" s="237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140</v>
      </c>
      <c r="AU251" s="245" t="s">
        <v>86</v>
      </c>
      <c r="AV251" s="13" t="s">
        <v>84</v>
      </c>
      <c r="AW251" s="13" t="s">
        <v>32</v>
      </c>
      <c r="AX251" s="13" t="s">
        <v>76</v>
      </c>
      <c r="AY251" s="245" t="s">
        <v>129</v>
      </c>
    </row>
    <row r="252" s="13" customFormat="1">
      <c r="A252" s="13"/>
      <c r="B252" s="236"/>
      <c r="C252" s="237"/>
      <c r="D252" s="231" t="s">
        <v>140</v>
      </c>
      <c r="E252" s="238" t="s">
        <v>1</v>
      </c>
      <c r="F252" s="239" t="s">
        <v>881</v>
      </c>
      <c r="G252" s="237"/>
      <c r="H252" s="238" t="s">
        <v>1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140</v>
      </c>
      <c r="AU252" s="245" t="s">
        <v>86</v>
      </c>
      <c r="AV252" s="13" t="s">
        <v>84</v>
      </c>
      <c r="AW252" s="13" t="s">
        <v>32</v>
      </c>
      <c r="AX252" s="13" t="s">
        <v>76</v>
      </c>
      <c r="AY252" s="245" t="s">
        <v>129</v>
      </c>
    </row>
    <row r="253" s="14" customFormat="1">
      <c r="A253" s="14"/>
      <c r="B253" s="246"/>
      <c r="C253" s="247"/>
      <c r="D253" s="231" t="s">
        <v>140</v>
      </c>
      <c r="E253" s="248" t="s">
        <v>1</v>
      </c>
      <c r="F253" s="249" t="s">
        <v>84</v>
      </c>
      <c r="G253" s="247"/>
      <c r="H253" s="250">
        <v>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140</v>
      </c>
      <c r="AU253" s="256" t="s">
        <v>86</v>
      </c>
      <c r="AV253" s="14" t="s">
        <v>86</v>
      </c>
      <c r="AW253" s="14" t="s">
        <v>32</v>
      </c>
      <c r="AX253" s="14" t="s">
        <v>84</v>
      </c>
      <c r="AY253" s="256" t="s">
        <v>129</v>
      </c>
    </row>
    <row r="254" s="2" customFormat="1" ht="24.15" customHeight="1">
      <c r="A254" s="38"/>
      <c r="B254" s="39"/>
      <c r="C254" s="218" t="s">
        <v>358</v>
      </c>
      <c r="D254" s="218" t="s">
        <v>131</v>
      </c>
      <c r="E254" s="219" t="s">
        <v>882</v>
      </c>
      <c r="F254" s="220" t="s">
        <v>883</v>
      </c>
      <c r="G254" s="221" t="s">
        <v>293</v>
      </c>
      <c r="H254" s="222">
        <v>220</v>
      </c>
      <c r="I254" s="223"/>
      <c r="J254" s="224">
        <f>ROUND(I254*H254,2)</f>
        <v>0</v>
      </c>
      <c r="K254" s="220" t="s">
        <v>135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237</v>
      </c>
      <c r="AT254" s="229" t="s">
        <v>131</v>
      </c>
      <c r="AU254" s="229" t="s">
        <v>86</v>
      </c>
      <c r="AY254" s="17" t="s">
        <v>129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84</v>
      </c>
      <c r="BK254" s="230">
        <f>ROUND(I254*H254,2)</f>
        <v>0</v>
      </c>
      <c r="BL254" s="17" t="s">
        <v>237</v>
      </c>
      <c r="BM254" s="229" t="s">
        <v>884</v>
      </c>
    </row>
    <row r="255" s="2" customFormat="1">
      <c r="A255" s="38"/>
      <c r="B255" s="39"/>
      <c r="C255" s="40"/>
      <c r="D255" s="231" t="s">
        <v>138</v>
      </c>
      <c r="E255" s="40"/>
      <c r="F255" s="232" t="s">
        <v>885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138</v>
      </c>
      <c r="AU255" s="17" t="s">
        <v>86</v>
      </c>
    </row>
    <row r="256" s="2" customFormat="1" ht="14.4" customHeight="1">
      <c r="A256" s="38"/>
      <c r="B256" s="39"/>
      <c r="C256" s="268" t="s">
        <v>362</v>
      </c>
      <c r="D256" s="268" t="s">
        <v>226</v>
      </c>
      <c r="E256" s="269" t="s">
        <v>886</v>
      </c>
      <c r="F256" s="270" t="s">
        <v>887</v>
      </c>
      <c r="G256" s="271" t="s">
        <v>257</v>
      </c>
      <c r="H256" s="272">
        <v>220</v>
      </c>
      <c r="I256" s="273"/>
      <c r="J256" s="274">
        <f>ROUND(I256*H256,2)</f>
        <v>0</v>
      </c>
      <c r="K256" s="270" t="s">
        <v>135</v>
      </c>
      <c r="L256" s="275"/>
      <c r="M256" s="276" t="s">
        <v>1</v>
      </c>
      <c r="N256" s="277" t="s">
        <v>41</v>
      </c>
      <c r="O256" s="91"/>
      <c r="P256" s="227">
        <f>O256*H256</f>
        <v>0</v>
      </c>
      <c r="Q256" s="227">
        <v>0.001</v>
      </c>
      <c r="R256" s="227">
        <f>Q256*H256</f>
        <v>0.22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340</v>
      </c>
      <c r="AT256" s="229" t="s">
        <v>226</v>
      </c>
      <c r="AU256" s="229" t="s">
        <v>86</v>
      </c>
      <c r="AY256" s="17" t="s">
        <v>129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84</v>
      </c>
      <c r="BK256" s="230">
        <f>ROUND(I256*H256,2)</f>
        <v>0</v>
      </c>
      <c r="BL256" s="17" t="s">
        <v>237</v>
      </c>
      <c r="BM256" s="229" t="s">
        <v>888</v>
      </c>
    </row>
    <row r="257" s="2" customFormat="1">
      <c r="A257" s="38"/>
      <c r="B257" s="39"/>
      <c r="C257" s="40"/>
      <c r="D257" s="231" t="s">
        <v>138</v>
      </c>
      <c r="E257" s="40"/>
      <c r="F257" s="232" t="s">
        <v>887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138</v>
      </c>
      <c r="AU257" s="17" t="s">
        <v>86</v>
      </c>
    </row>
    <row r="258" s="2" customFormat="1" ht="14.4" customHeight="1">
      <c r="A258" s="38"/>
      <c r="B258" s="39"/>
      <c r="C258" s="268" t="s">
        <v>366</v>
      </c>
      <c r="D258" s="268" t="s">
        <v>226</v>
      </c>
      <c r="E258" s="269" t="s">
        <v>889</v>
      </c>
      <c r="F258" s="270" t="s">
        <v>890</v>
      </c>
      <c r="G258" s="271" t="s">
        <v>146</v>
      </c>
      <c r="H258" s="272">
        <v>10</v>
      </c>
      <c r="I258" s="273"/>
      <c r="J258" s="274">
        <f>ROUND(I258*H258,2)</f>
        <v>0</v>
      </c>
      <c r="K258" s="270" t="s">
        <v>1</v>
      </c>
      <c r="L258" s="275"/>
      <c r="M258" s="276" t="s">
        <v>1</v>
      </c>
      <c r="N258" s="277" t="s">
        <v>41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340</v>
      </c>
      <c r="AT258" s="229" t="s">
        <v>226</v>
      </c>
      <c r="AU258" s="229" t="s">
        <v>86</v>
      </c>
      <c r="AY258" s="17" t="s">
        <v>129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84</v>
      </c>
      <c r="BK258" s="230">
        <f>ROUND(I258*H258,2)</f>
        <v>0</v>
      </c>
      <c r="BL258" s="17" t="s">
        <v>237</v>
      </c>
      <c r="BM258" s="229" t="s">
        <v>891</v>
      </c>
    </row>
    <row r="259" s="2" customFormat="1">
      <c r="A259" s="38"/>
      <c r="B259" s="39"/>
      <c r="C259" s="40"/>
      <c r="D259" s="231" t="s">
        <v>138</v>
      </c>
      <c r="E259" s="40"/>
      <c r="F259" s="232" t="s">
        <v>890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138</v>
      </c>
      <c r="AU259" s="17" t="s">
        <v>86</v>
      </c>
    </row>
    <row r="260" s="2" customFormat="1" ht="14.4" customHeight="1">
      <c r="A260" s="38"/>
      <c r="B260" s="39"/>
      <c r="C260" s="218" t="s">
        <v>371</v>
      </c>
      <c r="D260" s="218" t="s">
        <v>131</v>
      </c>
      <c r="E260" s="219" t="s">
        <v>892</v>
      </c>
      <c r="F260" s="220" t="s">
        <v>893</v>
      </c>
      <c r="G260" s="221" t="s">
        <v>146</v>
      </c>
      <c r="H260" s="222">
        <v>2</v>
      </c>
      <c r="I260" s="223"/>
      <c r="J260" s="224">
        <f>ROUND(I260*H260,2)</f>
        <v>0</v>
      </c>
      <c r="K260" s="220" t="s">
        <v>1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237</v>
      </c>
      <c r="AT260" s="229" t="s">
        <v>131</v>
      </c>
      <c r="AU260" s="229" t="s">
        <v>86</v>
      </c>
      <c r="AY260" s="17" t="s">
        <v>129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237</v>
      </c>
      <c r="BM260" s="229" t="s">
        <v>894</v>
      </c>
    </row>
    <row r="261" s="2" customFormat="1">
      <c r="A261" s="38"/>
      <c r="B261" s="39"/>
      <c r="C261" s="40"/>
      <c r="D261" s="231" t="s">
        <v>138</v>
      </c>
      <c r="E261" s="40"/>
      <c r="F261" s="232" t="s">
        <v>893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138</v>
      </c>
      <c r="AU261" s="17" t="s">
        <v>86</v>
      </c>
    </row>
    <row r="262" s="13" customFormat="1">
      <c r="A262" s="13"/>
      <c r="B262" s="236"/>
      <c r="C262" s="237"/>
      <c r="D262" s="231" t="s">
        <v>140</v>
      </c>
      <c r="E262" s="238" t="s">
        <v>1</v>
      </c>
      <c r="F262" s="239" t="s">
        <v>895</v>
      </c>
      <c r="G262" s="237"/>
      <c r="H262" s="238" t="s">
        <v>1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140</v>
      </c>
      <c r="AU262" s="245" t="s">
        <v>86</v>
      </c>
      <c r="AV262" s="13" t="s">
        <v>84</v>
      </c>
      <c r="AW262" s="13" t="s">
        <v>32</v>
      </c>
      <c r="AX262" s="13" t="s">
        <v>76</v>
      </c>
      <c r="AY262" s="245" t="s">
        <v>129</v>
      </c>
    </row>
    <row r="263" s="13" customFormat="1">
      <c r="A263" s="13"/>
      <c r="B263" s="236"/>
      <c r="C263" s="237"/>
      <c r="D263" s="231" t="s">
        <v>140</v>
      </c>
      <c r="E263" s="238" t="s">
        <v>1</v>
      </c>
      <c r="F263" s="239" t="s">
        <v>741</v>
      </c>
      <c r="G263" s="237"/>
      <c r="H263" s="238" t="s">
        <v>1</v>
      </c>
      <c r="I263" s="240"/>
      <c r="J263" s="237"/>
      <c r="K263" s="237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140</v>
      </c>
      <c r="AU263" s="245" t="s">
        <v>86</v>
      </c>
      <c r="AV263" s="13" t="s">
        <v>84</v>
      </c>
      <c r="AW263" s="13" t="s">
        <v>32</v>
      </c>
      <c r="AX263" s="13" t="s">
        <v>76</v>
      </c>
      <c r="AY263" s="245" t="s">
        <v>129</v>
      </c>
    </row>
    <row r="264" s="14" customFormat="1">
      <c r="A264" s="14"/>
      <c r="B264" s="246"/>
      <c r="C264" s="247"/>
      <c r="D264" s="231" t="s">
        <v>140</v>
      </c>
      <c r="E264" s="248" t="s">
        <v>1</v>
      </c>
      <c r="F264" s="249" t="s">
        <v>86</v>
      </c>
      <c r="G264" s="247"/>
      <c r="H264" s="250">
        <v>2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140</v>
      </c>
      <c r="AU264" s="256" t="s">
        <v>86</v>
      </c>
      <c r="AV264" s="14" t="s">
        <v>86</v>
      </c>
      <c r="AW264" s="14" t="s">
        <v>32</v>
      </c>
      <c r="AX264" s="14" t="s">
        <v>84</v>
      </c>
      <c r="AY264" s="256" t="s">
        <v>129</v>
      </c>
    </row>
    <row r="265" s="2" customFormat="1" ht="24.15" customHeight="1">
      <c r="A265" s="38"/>
      <c r="B265" s="39"/>
      <c r="C265" s="218" t="s">
        <v>376</v>
      </c>
      <c r="D265" s="218" t="s">
        <v>131</v>
      </c>
      <c r="E265" s="219" t="s">
        <v>896</v>
      </c>
      <c r="F265" s="220" t="s">
        <v>897</v>
      </c>
      <c r="G265" s="221" t="s">
        <v>146</v>
      </c>
      <c r="H265" s="222">
        <v>2</v>
      </c>
      <c r="I265" s="223"/>
      <c r="J265" s="224">
        <f>ROUND(I265*H265,2)</f>
        <v>0</v>
      </c>
      <c r="K265" s="220" t="s">
        <v>1</v>
      </c>
      <c r="L265" s="44"/>
      <c r="M265" s="225" t="s">
        <v>1</v>
      </c>
      <c r="N265" s="226" t="s">
        <v>41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237</v>
      </c>
      <c r="AT265" s="229" t="s">
        <v>131</v>
      </c>
      <c r="AU265" s="229" t="s">
        <v>86</v>
      </c>
      <c r="AY265" s="17" t="s">
        <v>129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84</v>
      </c>
      <c r="BK265" s="230">
        <f>ROUND(I265*H265,2)</f>
        <v>0</v>
      </c>
      <c r="BL265" s="17" t="s">
        <v>237</v>
      </c>
      <c r="BM265" s="229" t="s">
        <v>898</v>
      </c>
    </row>
    <row r="266" s="2" customFormat="1">
      <c r="A266" s="38"/>
      <c r="B266" s="39"/>
      <c r="C266" s="40"/>
      <c r="D266" s="231" t="s">
        <v>138</v>
      </c>
      <c r="E266" s="40"/>
      <c r="F266" s="232" t="s">
        <v>897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138</v>
      </c>
      <c r="AU266" s="17" t="s">
        <v>86</v>
      </c>
    </row>
    <row r="267" s="2" customFormat="1" ht="14.4" customHeight="1">
      <c r="A267" s="38"/>
      <c r="B267" s="39"/>
      <c r="C267" s="218" t="s">
        <v>380</v>
      </c>
      <c r="D267" s="218" t="s">
        <v>131</v>
      </c>
      <c r="E267" s="219" t="s">
        <v>899</v>
      </c>
      <c r="F267" s="220" t="s">
        <v>900</v>
      </c>
      <c r="G267" s="221" t="s">
        <v>146</v>
      </c>
      <c r="H267" s="222">
        <v>2</v>
      </c>
      <c r="I267" s="223"/>
      <c r="J267" s="224">
        <f>ROUND(I267*H267,2)</f>
        <v>0</v>
      </c>
      <c r="K267" s="220" t="s">
        <v>1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237</v>
      </c>
      <c r="AT267" s="229" t="s">
        <v>131</v>
      </c>
      <c r="AU267" s="229" t="s">
        <v>86</v>
      </c>
      <c r="AY267" s="17" t="s">
        <v>129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237</v>
      </c>
      <c r="BM267" s="229" t="s">
        <v>901</v>
      </c>
    </row>
    <row r="268" s="2" customFormat="1">
      <c r="A268" s="38"/>
      <c r="B268" s="39"/>
      <c r="C268" s="40"/>
      <c r="D268" s="231" t="s">
        <v>138</v>
      </c>
      <c r="E268" s="40"/>
      <c r="F268" s="232" t="s">
        <v>900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138</v>
      </c>
      <c r="AU268" s="17" t="s">
        <v>86</v>
      </c>
    </row>
    <row r="269" s="2" customFormat="1" ht="14.4" customHeight="1">
      <c r="A269" s="38"/>
      <c r="B269" s="39"/>
      <c r="C269" s="218" t="s">
        <v>384</v>
      </c>
      <c r="D269" s="218" t="s">
        <v>131</v>
      </c>
      <c r="E269" s="219" t="s">
        <v>902</v>
      </c>
      <c r="F269" s="220" t="s">
        <v>903</v>
      </c>
      <c r="G269" s="221" t="s">
        <v>146</v>
      </c>
      <c r="H269" s="222">
        <v>2</v>
      </c>
      <c r="I269" s="223"/>
      <c r="J269" s="224">
        <f>ROUND(I269*H269,2)</f>
        <v>0</v>
      </c>
      <c r="K269" s="220" t="s">
        <v>1</v>
      </c>
      <c r="L269" s="44"/>
      <c r="M269" s="225" t="s">
        <v>1</v>
      </c>
      <c r="N269" s="226" t="s">
        <v>41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237</v>
      </c>
      <c r="AT269" s="229" t="s">
        <v>131</v>
      </c>
      <c r="AU269" s="229" t="s">
        <v>86</v>
      </c>
      <c r="AY269" s="17" t="s">
        <v>129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84</v>
      </c>
      <c r="BK269" s="230">
        <f>ROUND(I269*H269,2)</f>
        <v>0</v>
      </c>
      <c r="BL269" s="17" t="s">
        <v>237</v>
      </c>
      <c r="BM269" s="229" t="s">
        <v>904</v>
      </c>
    </row>
    <row r="270" s="2" customFormat="1">
      <c r="A270" s="38"/>
      <c r="B270" s="39"/>
      <c r="C270" s="40"/>
      <c r="D270" s="231" t="s">
        <v>138</v>
      </c>
      <c r="E270" s="40"/>
      <c r="F270" s="232" t="s">
        <v>903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138</v>
      </c>
      <c r="AU270" s="17" t="s">
        <v>86</v>
      </c>
    </row>
    <row r="271" s="2" customFormat="1" ht="24.15" customHeight="1">
      <c r="A271" s="38"/>
      <c r="B271" s="39"/>
      <c r="C271" s="218" t="s">
        <v>388</v>
      </c>
      <c r="D271" s="218" t="s">
        <v>131</v>
      </c>
      <c r="E271" s="219" t="s">
        <v>905</v>
      </c>
      <c r="F271" s="220" t="s">
        <v>906</v>
      </c>
      <c r="G271" s="221" t="s">
        <v>146</v>
      </c>
      <c r="H271" s="222">
        <v>2</v>
      </c>
      <c r="I271" s="223"/>
      <c r="J271" s="224">
        <f>ROUND(I271*H271,2)</f>
        <v>0</v>
      </c>
      <c r="K271" s="220" t="s">
        <v>1</v>
      </c>
      <c r="L271" s="44"/>
      <c r="M271" s="225" t="s">
        <v>1</v>
      </c>
      <c r="N271" s="226" t="s">
        <v>41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237</v>
      </c>
      <c r="AT271" s="229" t="s">
        <v>131</v>
      </c>
      <c r="AU271" s="229" t="s">
        <v>86</v>
      </c>
      <c r="AY271" s="17" t="s">
        <v>129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237</v>
      </c>
      <c r="BM271" s="229" t="s">
        <v>907</v>
      </c>
    </row>
    <row r="272" s="2" customFormat="1">
      <c r="A272" s="38"/>
      <c r="B272" s="39"/>
      <c r="C272" s="40"/>
      <c r="D272" s="231" t="s">
        <v>138</v>
      </c>
      <c r="E272" s="40"/>
      <c r="F272" s="232" t="s">
        <v>906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138</v>
      </c>
      <c r="AU272" s="17" t="s">
        <v>86</v>
      </c>
    </row>
    <row r="273" s="2" customFormat="1" ht="14.4" customHeight="1">
      <c r="A273" s="38"/>
      <c r="B273" s="39"/>
      <c r="C273" s="218" t="s">
        <v>392</v>
      </c>
      <c r="D273" s="218" t="s">
        <v>131</v>
      </c>
      <c r="E273" s="219" t="s">
        <v>908</v>
      </c>
      <c r="F273" s="220" t="s">
        <v>909</v>
      </c>
      <c r="G273" s="221" t="s">
        <v>910</v>
      </c>
      <c r="H273" s="222">
        <v>12</v>
      </c>
      <c r="I273" s="223"/>
      <c r="J273" s="224">
        <f>ROUND(I273*H273,2)</f>
        <v>0</v>
      </c>
      <c r="K273" s="220" t="s">
        <v>1</v>
      </c>
      <c r="L273" s="44"/>
      <c r="M273" s="225" t="s">
        <v>1</v>
      </c>
      <c r="N273" s="226" t="s">
        <v>41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237</v>
      </c>
      <c r="AT273" s="229" t="s">
        <v>131</v>
      </c>
      <c r="AU273" s="229" t="s">
        <v>86</v>
      </c>
      <c r="AY273" s="17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84</v>
      </c>
      <c r="BK273" s="230">
        <f>ROUND(I273*H273,2)</f>
        <v>0</v>
      </c>
      <c r="BL273" s="17" t="s">
        <v>237</v>
      </c>
      <c r="BM273" s="229" t="s">
        <v>911</v>
      </c>
    </row>
    <row r="274" s="2" customFormat="1">
      <c r="A274" s="38"/>
      <c r="B274" s="39"/>
      <c r="C274" s="40"/>
      <c r="D274" s="231" t="s">
        <v>138</v>
      </c>
      <c r="E274" s="40"/>
      <c r="F274" s="232" t="s">
        <v>909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138</v>
      </c>
      <c r="AU274" s="17" t="s">
        <v>86</v>
      </c>
    </row>
    <row r="275" s="2" customFormat="1" ht="14.4" customHeight="1">
      <c r="A275" s="38"/>
      <c r="B275" s="39"/>
      <c r="C275" s="218" t="s">
        <v>396</v>
      </c>
      <c r="D275" s="218" t="s">
        <v>131</v>
      </c>
      <c r="E275" s="219" t="s">
        <v>912</v>
      </c>
      <c r="F275" s="220" t="s">
        <v>913</v>
      </c>
      <c r="G275" s="221" t="s">
        <v>910</v>
      </c>
      <c r="H275" s="222">
        <v>16</v>
      </c>
      <c r="I275" s="223"/>
      <c r="J275" s="224">
        <f>ROUND(I275*H275,2)</f>
        <v>0</v>
      </c>
      <c r="K275" s="220" t="s">
        <v>1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237</v>
      </c>
      <c r="AT275" s="229" t="s">
        <v>131</v>
      </c>
      <c r="AU275" s="229" t="s">
        <v>86</v>
      </c>
      <c r="AY275" s="17" t="s">
        <v>129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237</v>
      </c>
      <c r="BM275" s="229" t="s">
        <v>914</v>
      </c>
    </row>
    <row r="276" s="2" customFormat="1">
      <c r="A276" s="38"/>
      <c r="B276" s="39"/>
      <c r="C276" s="40"/>
      <c r="D276" s="231" t="s">
        <v>138</v>
      </c>
      <c r="E276" s="40"/>
      <c r="F276" s="232" t="s">
        <v>913</v>
      </c>
      <c r="G276" s="40"/>
      <c r="H276" s="40"/>
      <c r="I276" s="233"/>
      <c r="J276" s="40"/>
      <c r="K276" s="40"/>
      <c r="L276" s="44"/>
      <c r="M276" s="278"/>
      <c r="N276" s="279"/>
      <c r="O276" s="280"/>
      <c r="P276" s="280"/>
      <c r="Q276" s="280"/>
      <c r="R276" s="280"/>
      <c r="S276" s="280"/>
      <c r="T276" s="281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138</v>
      </c>
      <c r="AU276" s="17" t="s">
        <v>86</v>
      </c>
    </row>
    <row r="277" s="2" customFormat="1" ht="6.96" customHeight="1">
      <c r="A277" s="38"/>
      <c r="B277" s="66"/>
      <c r="C277" s="67"/>
      <c r="D277" s="67"/>
      <c r="E277" s="67"/>
      <c r="F277" s="67"/>
      <c r="G277" s="67"/>
      <c r="H277" s="67"/>
      <c r="I277" s="67"/>
      <c r="J277" s="67"/>
      <c r="K277" s="67"/>
      <c r="L277" s="44"/>
      <c r="M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</row>
  </sheetData>
  <sheetProtection sheet="1" autoFilter="0" formatColumns="0" formatRows="0" objects="1" scenarios="1" spinCount="100000" saltValue="vYYZKy8ppoe8+MNrYPJT1lKOdOjYWlPFh9YSfpofarStp9XLs7LukoiSlydc1P8spcmYKoxtYka4bfSzzl3fkQ==" hashValue="5pJWTtSoYuAAsCkXRp+DGu/esws4G5MuQRrfyg6gATLrnnpBDZ7PWDOpUwchQQyyBkHna60XGQU+y7GWqceCgA==" algorithmName="SHA-512" password="CC35"/>
  <autoFilter ref="C123:K27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CHODNÍKY V ORLICKÉM PODHŮŘÍ - ROZSOCHA Část 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99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ROUND((SUM(BE120:BE146)),  2)</f>
        <v>0</v>
      </c>
      <c r="G33" s="38"/>
      <c r="H33" s="38"/>
      <c r="I33" s="155">
        <v>0.20999999999999999</v>
      </c>
      <c r="J33" s="154">
        <f>ROUND(((SUM(BE120:BE146))*I33),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ROUND((SUM(BF120:BF146)),  2)</f>
        <v>0</v>
      </c>
      <c r="G34" s="38"/>
      <c r="H34" s="38"/>
      <c r="I34" s="155">
        <v>0.14999999999999999</v>
      </c>
      <c r="J34" s="154">
        <f>ROUND(((SUM(BF120:BF146))*I34),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ROUND((SUM(BG120:BG146)),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ROUND((SUM(BH120:BH146)),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ROUND((SUM(BI120:BI146)),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CHODNÍKY V ORLICKÉM PODHŮŘÍ - ROZSOCHA Část 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001-380-21 - VRN-001 VŠEOBECNÉ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ORLICKÉ PODHŮŘÍ</v>
      </c>
      <c r="G89" s="40"/>
      <c r="H89" s="40"/>
      <c r="I89" s="32" t="s">
        <v>22</v>
      </c>
      <c r="J89" s="79" t="str">
        <f>IF(J12="","",J12)</f>
        <v>5. 4. 2021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Orlické podhůřé</v>
      </c>
      <c r="G91" s="40"/>
      <c r="H91" s="40"/>
      <c r="I91" s="32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hidden="1" s="9" customFormat="1" ht="24.96" customHeight="1">
      <c r="A97" s="9"/>
      <c r="B97" s="179"/>
      <c r="C97" s="180"/>
      <c r="D97" s="181" t="s">
        <v>916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917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918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919</v>
      </c>
      <c r="E100" s="188"/>
      <c r="F100" s="188"/>
      <c r="G100" s="188"/>
      <c r="H100" s="188"/>
      <c r="I100" s="188"/>
      <c r="J100" s="189">
        <f>J136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114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CHODNÍKY V ORLICKÉM PODHŮŘÍ - ROZSOCHA Část 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001-380-21 - VRN-001 VŠEOBECNÉ ROZPOČTOVÉ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ORLICKÉ PODHŮŘÍ</v>
      </c>
      <c r="G114" s="40"/>
      <c r="H114" s="40"/>
      <c r="I114" s="32" t="s">
        <v>22</v>
      </c>
      <c r="J114" s="79" t="str">
        <f>IF(J12="","",J12)</f>
        <v>5. 4. 2021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Obec Orlické podhůřé</v>
      </c>
      <c r="G116" s="40"/>
      <c r="H116" s="40"/>
      <c r="I116" s="32" t="s">
        <v>30</v>
      </c>
      <c r="J116" s="36" t="str">
        <f>E21</f>
        <v>JDS projekt,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Suchánek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115</v>
      </c>
      <c r="D119" s="194" t="s">
        <v>61</v>
      </c>
      <c r="E119" s="194" t="s">
        <v>57</v>
      </c>
      <c r="F119" s="194" t="s">
        <v>58</v>
      </c>
      <c r="G119" s="194" t="s">
        <v>116</v>
      </c>
      <c r="H119" s="194" t="s">
        <v>117</v>
      </c>
      <c r="I119" s="194" t="s">
        <v>118</v>
      </c>
      <c r="J119" s="194" t="s">
        <v>102</v>
      </c>
      <c r="K119" s="195" t="s">
        <v>119</v>
      </c>
      <c r="L119" s="196"/>
      <c r="M119" s="100" t="s">
        <v>1</v>
      </c>
      <c r="N119" s="101" t="s">
        <v>40</v>
      </c>
      <c r="O119" s="101" t="s">
        <v>120</v>
      </c>
      <c r="P119" s="101" t="s">
        <v>121</v>
      </c>
      <c r="Q119" s="101" t="s">
        <v>122</v>
      </c>
      <c r="R119" s="101" t="s">
        <v>123</v>
      </c>
      <c r="S119" s="101" t="s">
        <v>124</v>
      </c>
      <c r="T119" s="102" t="s">
        <v>125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126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104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920</v>
      </c>
      <c r="F121" s="205" t="s">
        <v>921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P122+P129+P136</f>
        <v>0</v>
      </c>
      <c r="Q121" s="210"/>
      <c r="R121" s="211">
        <f>R122+R129+R136</f>
        <v>0</v>
      </c>
      <c r="S121" s="210"/>
      <c r="T121" s="212">
        <f>T122+T129+T136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160</v>
      </c>
      <c r="AT121" s="214" t="s">
        <v>75</v>
      </c>
      <c r="AU121" s="214" t="s">
        <v>76</v>
      </c>
      <c r="AY121" s="213" t="s">
        <v>129</v>
      </c>
      <c r="BK121" s="215">
        <f>BK122+BK129+BK136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922</v>
      </c>
      <c r="F122" s="216" t="s">
        <v>923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SUM(P123:P128)</f>
        <v>0</v>
      </c>
      <c r="Q122" s="210"/>
      <c r="R122" s="211">
        <f>SUM(R123:R128)</f>
        <v>0</v>
      </c>
      <c r="S122" s="210"/>
      <c r="T122" s="212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160</v>
      </c>
      <c r="AT122" s="214" t="s">
        <v>75</v>
      </c>
      <c r="AU122" s="214" t="s">
        <v>84</v>
      </c>
      <c r="AY122" s="213" t="s">
        <v>129</v>
      </c>
      <c r="BK122" s="215">
        <f>SUM(BK123:BK128)</f>
        <v>0</v>
      </c>
    </row>
    <row r="123" s="2" customFormat="1" ht="14.4" customHeight="1">
      <c r="A123" s="38"/>
      <c r="B123" s="39"/>
      <c r="C123" s="218" t="s">
        <v>84</v>
      </c>
      <c r="D123" s="218" t="s">
        <v>131</v>
      </c>
      <c r="E123" s="219" t="s">
        <v>924</v>
      </c>
      <c r="F123" s="220" t="s">
        <v>925</v>
      </c>
      <c r="G123" s="221" t="s">
        <v>926</v>
      </c>
      <c r="H123" s="222">
        <v>1</v>
      </c>
      <c r="I123" s="223"/>
      <c r="J123" s="224">
        <f>ROUND(I123*H123,2)</f>
        <v>0</v>
      </c>
      <c r="K123" s="220" t="s">
        <v>135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927</v>
      </c>
      <c r="AT123" s="229" t="s">
        <v>131</v>
      </c>
      <c r="AU123" s="229" t="s">
        <v>86</v>
      </c>
      <c r="AY123" s="17" t="s">
        <v>129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927</v>
      </c>
      <c r="BM123" s="229" t="s">
        <v>928</v>
      </c>
    </row>
    <row r="124" s="2" customFormat="1">
      <c r="A124" s="38"/>
      <c r="B124" s="39"/>
      <c r="C124" s="40"/>
      <c r="D124" s="231" t="s">
        <v>138</v>
      </c>
      <c r="E124" s="40"/>
      <c r="F124" s="232" t="s">
        <v>925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138</v>
      </c>
      <c r="AU124" s="17" t="s">
        <v>86</v>
      </c>
    </row>
    <row r="125" s="13" customFormat="1">
      <c r="A125" s="13"/>
      <c r="B125" s="236"/>
      <c r="C125" s="237"/>
      <c r="D125" s="231" t="s">
        <v>140</v>
      </c>
      <c r="E125" s="238" t="s">
        <v>1</v>
      </c>
      <c r="F125" s="239" t="s">
        <v>929</v>
      </c>
      <c r="G125" s="237"/>
      <c r="H125" s="238" t="s">
        <v>1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140</v>
      </c>
      <c r="AU125" s="245" t="s">
        <v>86</v>
      </c>
      <c r="AV125" s="13" t="s">
        <v>84</v>
      </c>
      <c r="AW125" s="13" t="s">
        <v>32</v>
      </c>
      <c r="AX125" s="13" t="s">
        <v>76</v>
      </c>
      <c r="AY125" s="245" t="s">
        <v>129</v>
      </c>
    </row>
    <row r="126" s="13" customFormat="1">
      <c r="A126" s="13"/>
      <c r="B126" s="236"/>
      <c r="C126" s="237"/>
      <c r="D126" s="231" t="s">
        <v>140</v>
      </c>
      <c r="E126" s="238" t="s">
        <v>1</v>
      </c>
      <c r="F126" s="239" t="s">
        <v>930</v>
      </c>
      <c r="G126" s="237"/>
      <c r="H126" s="238" t="s">
        <v>1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140</v>
      </c>
      <c r="AU126" s="245" t="s">
        <v>86</v>
      </c>
      <c r="AV126" s="13" t="s">
        <v>84</v>
      </c>
      <c r="AW126" s="13" t="s">
        <v>32</v>
      </c>
      <c r="AX126" s="13" t="s">
        <v>76</v>
      </c>
      <c r="AY126" s="245" t="s">
        <v>129</v>
      </c>
    </row>
    <row r="127" s="13" customFormat="1">
      <c r="A127" s="13"/>
      <c r="B127" s="236"/>
      <c r="C127" s="237"/>
      <c r="D127" s="231" t="s">
        <v>140</v>
      </c>
      <c r="E127" s="238" t="s">
        <v>1</v>
      </c>
      <c r="F127" s="239" t="s">
        <v>931</v>
      </c>
      <c r="G127" s="237"/>
      <c r="H127" s="238" t="s">
        <v>1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140</v>
      </c>
      <c r="AU127" s="245" t="s">
        <v>86</v>
      </c>
      <c r="AV127" s="13" t="s">
        <v>84</v>
      </c>
      <c r="AW127" s="13" t="s">
        <v>32</v>
      </c>
      <c r="AX127" s="13" t="s">
        <v>76</v>
      </c>
      <c r="AY127" s="245" t="s">
        <v>129</v>
      </c>
    </row>
    <row r="128" s="14" customFormat="1">
      <c r="A128" s="14"/>
      <c r="B128" s="246"/>
      <c r="C128" s="247"/>
      <c r="D128" s="231" t="s">
        <v>140</v>
      </c>
      <c r="E128" s="248" t="s">
        <v>1</v>
      </c>
      <c r="F128" s="249" t="s">
        <v>84</v>
      </c>
      <c r="G128" s="247"/>
      <c r="H128" s="250">
        <v>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140</v>
      </c>
      <c r="AU128" s="256" t="s">
        <v>86</v>
      </c>
      <c r="AV128" s="14" t="s">
        <v>86</v>
      </c>
      <c r="AW128" s="14" t="s">
        <v>32</v>
      </c>
      <c r="AX128" s="14" t="s">
        <v>84</v>
      </c>
      <c r="AY128" s="256" t="s">
        <v>129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932</v>
      </c>
      <c r="F129" s="216" t="s">
        <v>933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SUM(P130:P135)</f>
        <v>0</v>
      </c>
      <c r="Q129" s="210"/>
      <c r="R129" s="211">
        <f>SUM(R130:R135)</f>
        <v>0</v>
      </c>
      <c r="S129" s="210"/>
      <c r="T129" s="212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160</v>
      </c>
      <c r="AT129" s="214" t="s">
        <v>75</v>
      </c>
      <c r="AU129" s="214" t="s">
        <v>84</v>
      </c>
      <c r="AY129" s="213" t="s">
        <v>129</v>
      </c>
      <c r="BK129" s="215">
        <f>SUM(BK130:BK135)</f>
        <v>0</v>
      </c>
    </row>
    <row r="130" s="2" customFormat="1" ht="14.4" customHeight="1">
      <c r="A130" s="38"/>
      <c r="B130" s="39"/>
      <c r="C130" s="218" t="s">
        <v>86</v>
      </c>
      <c r="D130" s="218" t="s">
        <v>131</v>
      </c>
      <c r="E130" s="219" t="s">
        <v>934</v>
      </c>
      <c r="F130" s="220" t="s">
        <v>933</v>
      </c>
      <c r="G130" s="221" t="s">
        <v>926</v>
      </c>
      <c r="H130" s="222">
        <v>1</v>
      </c>
      <c r="I130" s="223"/>
      <c r="J130" s="224">
        <f>ROUND(I130*H130,2)</f>
        <v>0</v>
      </c>
      <c r="K130" s="220" t="s">
        <v>135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927</v>
      </c>
      <c r="AT130" s="229" t="s">
        <v>131</v>
      </c>
      <c r="AU130" s="229" t="s">
        <v>86</v>
      </c>
      <c r="AY130" s="17" t="s">
        <v>129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927</v>
      </c>
      <c r="BM130" s="229" t="s">
        <v>935</v>
      </c>
    </row>
    <row r="131" s="2" customFormat="1">
      <c r="A131" s="38"/>
      <c r="B131" s="39"/>
      <c r="C131" s="40"/>
      <c r="D131" s="231" t="s">
        <v>138</v>
      </c>
      <c r="E131" s="40"/>
      <c r="F131" s="232" t="s">
        <v>933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138</v>
      </c>
      <c r="AU131" s="17" t="s">
        <v>86</v>
      </c>
    </row>
    <row r="132" s="13" customFormat="1">
      <c r="A132" s="13"/>
      <c r="B132" s="236"/>
      <c r="C132" s="237"/>
      <c r="D132" s="231" t="s">
        <v>140</v>
      </c>
      <c r="E132" s="238" t="s">
        <v>1</v>
      </c>
      <c r="F132" s="239" t="s">
        <v>936</v>
      </c>
      <c r="G132" s="237"/>
      <c r="H132" s="238" t="s">
        <v>1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140</v>
      </c>
      <c r="AU132" s="245" t="s">
        <v>86</v>
      </c>
      <c r="AV132" s="13" t="s">
        <v>84</v>
      </c>
      <c r="AW132" s="13" t="s">
        <v>32</v>
      </c>
      <c r="AX132" s="13" t="s">
        <v>76</v>
      </c>
      <c r="AY132" s="245" t="s">
        <v>129</v>
      </c>
    </row>
    <row r="133" s="13" customFormat="1">
      <c r="A133" s="13"/>
      <c r="B133" s="236"/>
      <c r="C133" s="237"/>
      <c r="D133" s="231" t="s">
        <v>140</v>
      </c>
      <c r="E133" s="238" t="s">
        <v>1</v>
      </c>
      <c r="F133" s="239" t="s">
        <v>937</v>
      </c>
      <c r="G133" s="237"/>
      <c r="H133" s="238" t="s">
        <v>1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140</v>
      </c>
      <c r="AU133" s="245" t="s">
        <v>86</v>
      </c>
      <c r="AV133" s="13" t="s">
        <v>84</v>
      </c>
      <c r="AW133" s="13" t="s">
        <v>32</v>
      </c>
      <c r="AX133" s="13" t="s">
        <v>76</v>
      </c>
      <c r="AY133" s="245" t="s">
        <v>129</v>
      </c>
    </row>
    <row r="134" s="13" customFormat="1">
      <c r="A134" s="13"/>
      <c r="B134" s="236"/>
      <c r="C134" s="237"/>
      <c r="D134" s="231" t="s">
        <v>140</v>
      </c>
      <c r="E134" s="238" t="s">
        <v>1</v>
      </c>
      <c r="F134" s="239" t="s">
        <v>938</v>
      </c>
      <c r="G134" s="237"/>
      <c r="H134" s="238" t="s">
        <v>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140</v>
      </c>
      <c r="AU134" s="245" t="s">
        <v>86</v>
      </c>
      <c r="AV134" s="13" t="s">
        <v>84</v>
      </c>
      <c r="AW134" s="13" t="s">
        <v>32</v>
      </c>
      <c r="AX134" s="13" t="s">
        <v>76</v>
      </c>
      <c r="AY134" s="245" t="s">
        <v>129</v>
      </c>
    </row>
    <row r="135" s="14" customFormat="1">
      <c r="A135" s="14"/>
      <c r="B135" s="246"/>
      <c r="C135" s="247"/>
      <c r="D135" s="231" t="s">
        <v>140</v>
      </c>
      <c r="E135" s="248" t="s">
        <v>1</v>
      </c>
      <c r="F135" s="249" t="s">
        <v>84</v>
      </c>
      <c r="G135" s="247"/>
      <c r="H135" s="250">
        <v>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140</v>
      </c>
      <c r="AU135" s="256" t="s">
        <v>86</v>
      </c>
      <c r="AV135" s="14" t="s">
        <v>86</v>
      </c>
      <c r="AW135" s="14" t="s">
        <v>32</v>
      </c>
      <c r="AX135" s="14" t="s">
        <v>84</v>
      </c>
      <c r="AY135" s="256" t="s">
        <v>129</v>
      </c>
    </row>
    <row r="136" s="12" customFormat="1" ht="22.8" customHeight="1">
      <c r="A136" s="12"/>
      <c r="B136" s="202"/>
      <c r="C136" s="203"/>
      <c r="D136" s="204" t="s">
        <v>75</v>
      </c>
      <c r="E136" s="216" t="s">
        <v>939</v>
      </c>
      <c r="F136" s="216" t="s">
        <v>940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SUM(P137:P146)</f>
        <v>0</v>
      </c>
      <c r="Q136" s="210"/>
      <c r="R136" s="211">
        <f>SUM(R137:R146)</f>
        <v>0</v>
      </c>
      <c r="S136" s="210"/>
      <c r="T136" s="212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160</v>
      </c>
      <c r="AT136" s="214" t="s">
        <v>75</v>
      </c>
      <c r="AU136" s="214" t="s">
        <v>84</v>
      </c>
      <c r="AY136" s="213" t="s">
        <v>129</v>
      </c>
      <c r="BK136" s="215">
        <f>SUM(BK137:BK146)</f>
        <v>0</v>
      </c>
    </row>
    <row r="137" s="2" customFormat="1" ht="14.4" customHeight="1">
      <c r="A137" s="38"/>
      <c r="B137" s="39"/>
      <c r="C137" s="218" t="s">
        <v>150</v>
      </c>
      <c r="D137" s="218" t="s">
        <v>131</v>
      </c>
      <c r="E137" s="219" t="s">
        <v>941</v>
      </c>
      <c r="F137" s="220" t="s">
        <v>940</v>
      </c>
      <c r="G137" s="221" t="s">
        <v>926</v>
      </c>
      <c r="H137" s="222">
        <v>1</v>
      </c>
      <c r="I137" s="223"/>
      <c r="J137" s="224">
        <f>ROUND(I137*H137,2)</f>
        <v>0</v>
      </c>
      <c r="K137" s="220" t="s">
        <v>135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927</v>
      </c>
      <c r="AT137" s="229" t="s">
        <v>131</v>
      </c>
      <c r="AU137" s="229" t="s">
        <v>86</v>
      </c>
      <c r="AY137" s="17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927</v>
      </c>
      <c r="BM137" s="229" t="s">
        <v>942</v>
      </c>
    </row>
    <row r="138" s="2" customFormat="1">
      <c r="A138" s="38"/>
      <c r="B138" s="39"/>
      <c r="C138" s="40"/>
      <c r="D138" s="231" t="s">
        <v>138</v>
      </c>
      <c r="E138" s="40"/>
      <c r="F138" s="232" t="s">
        <v>940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86</v>
      </c>
    </row>
    <row r="139" s="13" customFormat="1">
      <c r="A139" s="13"/>
      <c r="B139" s="236"/>
      <c r="C139" s="237"/>
      <c r="D139" s="231" t="s">
        <v>140</v>
      </c>
      <c r="E139" s="238" t="s">
        <v>1</v>
      </c>
      <c r="F139" s="239" t="s">
        <v>943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140</v>
      </c>
      <c r="AU139" s="245" t="s">
        <v>86</v>
      </c>
      <c r="AV139" s="13" t="s">
        <v>84</v>
      </c>
      <c r="AW139" s="13" t="s">
        <v>32</v>
      </c>
      <c r="AX139" s="13" t="s">
        <v>76</v>
      </c>
      <c r="AY139" s="245" t="s">
        <v>129</v>
      </c>
    </row>
    <row r="140" s="13" customFormat="1">
      <c r="A140" s="13"/>
      <c r="B140" s="236"/>
      <c r="C140" s="237"/>
      <c r="D140" s="231" t="s">
        <v>140</v>
      </c>
      <c r="E140" s="238" t="s">
        <v>1</v>
      </c>
      <c r="F140" s="239" t="s">
        <v>944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140</v>
      </c>
      <c r="AU140" s="245" t="s">
        <v>86</v>
      </c>
      <c r="AV140" s="13" t="s">
        <v>84</v>
      </c>
      <c r="AW140" s="13" t="s">
        <v>32</v>
      </c>
      <c r="AX140" s="13" t="s">
        <v>76</v>
      </c>
      <c r="AY140" s="245" t="s">
        <v>129</v>
      </c>
    </row>
    <row r="141" s="13" customFormat="1">
      <c r="A141" s="13"/>
      <c r="B141" s="236"/>
      <c r="C141" s="237"/>
      <c r="D141" s="231" t="s">
        <v>140</v>
      </c>
      <c r="E141" s="238" t="s">
        <v>1</v>
      </c>
      <c r="F141" s="239" t="s">
        <v>945</v>
      </c>
      <c r="G141" s="237"/>
      <c r="H141" s="238" t="s">
        <v>1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140</v>
      </c>
      <c r="AU141" s="245" t="s">
        <v>86</v>
      </c>
      <c r="AV141" s="13" t="s">
        <v>84</v>
      </c>
      <c r="AW141" s="13" t="s">
        <v>32</v>
      </c>
      <c r="AX141" s="13" t="s">
        <v>76</v>
      </c>
      <c r="AY141" s="245" t="s">
        <v>129</v>
      </c>
    </row>
    <row r="142" s="13" customFormat="1">
      <c r="A142" s="13"/>
      <c r="B142" s="236"/>
      <c r="C142" s="237"/>
      <c r="D142" s="231" t="s">
        <v>140</v>
      </c>
      <c r="E142" s="238" t="s">
        <v>1</v>
      </c>
      <c r="F142" s="239" t="s">
        <v>946</v>
      </c>
      <c r="G142" s="237"/>
      <c r="H142" s="238" t="s">
        <v>1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140</v>
      </c>
      <c r="AU142" s="245" t="s">
        <v>86</v>
      </c>
      <c r="AV142" s="13" t="s">
        <v>84</v>
      </c>
      <c r="AW142" s="13" t="s">
        <v>32</v>
      </c>
      <c r="AX142" s="13" t="s">
        <v>76</v>
      </c>
      <c r="AY142" s="245" t="s">
        <v>129</v>
      </c>
    </row>
    <row r="143" s="13" customFormat="1">
      <c r="A143" s="13"/>
      <c r="B143" s="236"/>
      <c r="C143" s="237"/>
      <c r="D143" s="231" t="s">
        <v>140</v>
      </c>
      <c r="E143" s="238" t="s">
        <v>1</v>
      </c>
      <c r="F143" s="239" t="s">
        <v>947</v>
      </c>
      <c r="G143" s="237"/>
      <c r="H143" s="238" t="s">
        <v>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140</v>
      </c>
      <c r="AU143" s="245" t="s">
        <v>86</v>
      </c>
      <c r="AV143" s="13" t="s">
        <v>84</v>
      </c>
      <c r="AW143" s="13" t="s">
        <v>32</v>
      </c>
      <c r="AX143" s="13" t="s">
        <v>76</v>
      </c>
      <c r="AY143" s="245" t="s">
        <v>129</v>
      </c>
    </row>
    <row r="144" s="13" customFormat="1">
      <c r="A144" s="13"/>
      <c r="B144" s="236"/>
      <c r="C144" s="237"/>
      <c r="D144" s="231" t="s">
        <v>140</v>
      </c>
      <c r="E144" s="238" t="s">
        <v>1</v>
      </c>
      <c r="F144" s="239" t="s">
        <v>948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140</v>
      </c>
      <c r="AU144" s="245" t="s">
        <v>86</v>
      </c>
      <c r="AV144" s="13" t="s">
        <v>84</v>
      </c>
      <c r="AW144" s="13" t="s">
        <v>32</v>
      </c>
      <c r="AX144" s="13" t="s">
        <v>76</v>
      </c>
      <c r="AY144" s="245" t="s">
        <v>129</v>
      </c>
    </row>
    <row r="145" s="13" customFormat="1">
      <c r="A145" s="13"/>
      <c r="B145" s="236"/>
      <c r="C145" s="237"/>
      <c r="D145" s="231" t="s">
        <v>140</v>
      </c>
      <c r="E145" s="238" t="s">
        <v>1</v>
      </c>
      <c r="F145" s="239" t="s">
        <v>741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140</v>
      </c>
      <c r="AU145" s="245" t="s">
        <v>86</v>
      </c>
      <c r="AV145" s="13" t="s">
        <v>84</v>
      </c>
      <c r="AW145" s="13" t="s">
        <v>32</v>
      </c>
      <c r="AX145" s="13" t="s">
        <v>76</v>
      </c>
      <c r="AY145" s="245" t="s">
        <v>129</v>
      </c>
    </row>
    <row r="146" s="14" customFormat="1">
      <c r="A146" s="14"/>
      <c r="B146" s="246"/>
      <c r="C146" s="247"/>
      <c r="D146" s="231" t="s">
        <v>140</v>
      </c>
      <c r="E146" s="248" t="s">
        <v>1</v>
      </c>
      <c r="F146" s="249" t="s">
        <v>84</v>
      </c>
      <c r="G146" s="247"/>
      <c r="H146" s="250">
        <v>1</v>
      </c>
      <c r="I146" s="251"/>
      <c r="J146" s="247"/>
      <c r="K146" s="247"/>
      <c r="L146" s="252"/>
      <c r="M146" s="282"/>
      <c r="N146" s="283"/>
      <c r="O146" s="283"/>
      <c r="P146" s="283"/>
      <c r="Q146" s="283"/>
      <c r="R146" s="283"/>
      <c r="S146" s="283"/>
      <c r="T146" s="28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140</v>
      </c>
      <c r="AU146" s="256" t="s">
        <v>86</v>
      </c>
      <c r="AV146" s="14" t="s">
        <v>86</v>
      </c>
      <c r="AW146" s="14" t="s">
        <v>32</v>
      </c>
      <c r="AX146" s="14" t="s">
        <v>84</v>
      </c>
      <c r="AY146" s="256" t="s">
        <v>129</v>
      </c>
    </row>
    <row r="147" s="2" customFormat="1" ht="6.96" customHeight="1">
      <c r="A147" s="38"/>
      <c r="B147" s="66"/>
      <c r="C147" s="67"/>
      <c r="D147" s="67"/>
      <c r="E147" s="67"/>
      <c r="F147" s="67"/>
      <c r="G147" s="67"/>
      <c r="H147" s="67"/>
      <c r="I147" s="67"/>
      <c r="J147" s="67"/>
      <c r="K147" s="67"/>
      <c r="L147" s="44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sheetProtection sheet="1" autoFilter="0" formatColumns="0" formatRows="0" objects="1" scenarios="1" spinCount="100000" saltValue="lCW1wMQKxyEeMlprmJh5PhMMoP+pl+1zq1mz78/cYyMI22Ulg48CL0mPbcb9ZDSrwVl8yprNqBoZlzVhF6FM6g==" hashValue="ETDWExfBAx0lRYzJ8HuAl9q1l4ztbDa8+m49OogzA4K5PpASToIymyErx2P/+2vb19x7UuSGW+znSECOqRSp+g==" algorithmName="SHA-512" password="CC35"/>
  <autoFilter ref="C119:K14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Honza-PC\Honza</dc:creator>
  <cp:lastModifiedBy>Honza-PC\Honza</cp:lastModifiedBy>
  <dcterms:created xsi:type="dcterms:W3CDTF">2021-11-02T12:05:29Z</dcterms:created>
  <dcterms:modified xsi:type="dcterms:W3CDTF">2021-11-02T12:05:39Z</dcterms:modified>
</cp:coreProperties>
</file>